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X:\SIMEC\Engenharia\Alfenas - Campus Sede\Prédio Q\Farmácia Escola\Troca de piso 2020\Documentos\Licitação\"/>
    </mc:Choice>
  </mc:AlternateContent>
  <xr:revisionPtr revIDLastSave="0" documentId="13_ncr:1_{9F30729E-4A0A-4F56-9228-1ABEAA1DEB10}" xr6:coauthVersionLast="36" xr6:coauthVersionMax="36" xr10:uidLastSave="{00000000-0000-0000-0000-000000000000}"/>
  <bookViews>
    <workbookView xWindow="0" yWindow="0" windowWidth="28800" windowHeight="12375" tabRatio="738" xr2:uid="{00000000-000D-0000-FFFF-FFFF00000000}"/>
  </bookViews>
  <sheets>
    <sheet name="BDI SERVIÇOS 23,01%" sheetId="17" r:id="rId1"/>
    <sheet name="Composição de Custo" sheetId="4" state="hidden" r:id="rId2"/>
  </sheets>
  <definedNames>
    <definedName name="_xlnm.Print_Area" localSheetId="0">'BDI SERVIÇOS 23,01%'!$B$1:$D$35</definedName>
    <definedName name="_xlnm.Print_Titles" localSheetId="0">'BDI SERVIÇOS 23,01%'!$2:$7</definedName>
  </definedNames>
  <calcPr calcId="191029"/>
</workbook>
</file>

<file path=xl/calcChain.xml><?xml version="1.0" encoding="utf-8"?>
<calcChain xmlns="http://schemas.openxmlformats.org/spreadsheetml/2006/main">
  <c r="D23" i="17" l="1"/>
  <c r="D17" i="17"/>
  <c r="D14" i="17"/>
  <c r="D8" i="17"/>
  <c r="A3" i="4" l="1"/>
  <c r="G432" i="4"/>
  <c r="G431" i="4"/>
  <c r="G433" i="4" s="1"/>
  <c r="G430" i="4"/>
  <c r="G429" i="4"/>
  <c r="G428" i="4"/>
  <c r="G427" i="4"/>
  <c r="G426" i="4"/>
  <c r="G425" i="4"/>
  <c r="G424" i="4"/>
  <c r="G419" i="4"/>
  <c r="G420" i="4" s="1"/>
  <c r="G418" i="4"/>
  <c r="G417" i="4"/>
  <c r="G416" i="4"/>
  <c r="G415" i="4"/>
  <c r="G414" i="4"/>
  <c r="G413" i="4"/>
  <c r="G412" i="4"/>
  <c r="G407" i="4"/>
  <c r="G406" i="4"/>
  <c r="G405" i="4"/>
  <c r="G404" i="4"/>
  <c r="G403" i="4"/>
  <c r="G402" i="4"/>
  <c r="G401" i="4"/>
  <c r="G400" i="4"/>
  <c r="G395" i="4"/>
  <c r="G394" i="4"/>
  <c r="G393" i="4"/>
  <c r="G392" i="4"/>
  <c r="G391" i="4"/>
  <c r="G390" i="4"/>
  <c r="G389" i="4"/>
  <c r="G384" i="4"/>
  <c r="G383" i="4"/>
  <c r="G382" i="4"/>
  <c r="G381" i="4"/>
  <c r="G376" i="4"/>
  <c r="G375" i="4"/>
  <c r="G374" i="4"/>
  <c r="G373" i="4"/>
  <c r="G378" i="4" s="1"/>
  <c r="G368" i="4"/>
  <c r="G367" i="4"/>
  <c r="G366" i="4"/>
  <c r="G365" i="4"/>
  <c r="G360" i="4"/>
  <c r="G359" i="4"/>
  <c r="G358" i="4"/>
  <c r="G357" i="4"/>
  <c r="G356" i="4"/>
  <c r="G355" i="4"/>
  <c r="G354" i="4"/>
  <c r="G353" i="4"/>
  <c r="G352" i="4"/>
  <c r="G347" i="4"/>
  <c r="G346" i="4"/>
  <c r="G345" i="4"/>
  <c r="G349" i="4" s="1"/>
  <c r="G340" i="4"/>
  <c r="G339" i="4"/>
  <c r="G338" i="4"/>
  <c r="G337" i="4"/>
  <c r="G336" i="4"/>
  <c r="E335" i="4"/>
  <c r="G335" i="4" s="1"/>
  <c r="G334" i="4"/>
  <c r="G333" i="4"/>
  <c r="G332" i="4"/>
  <c r="G327" i="4"/>
  <c r="G326" i="4"/>
  <c r="G325" i="4"/>
  <c r="G329" i="4" s="1"/>
  <c r="G320" i="4"/>
  <c r="G319" i="4"/>
  <c r="G318" i="4"/>
  <c r="G322" i="4" s="1"/>
  <c r="G313" i="4"/>
  <c r="G312" i="4"/>
  <c r="G311" i="4"/>
  <c r="G315" i="4" s="1"/>
  <c r="G306" i="4"/>
  <c r="G305" i="4"/>
  <c r="G307" i="4" s="1"/>
  <c r="G304" i="4"/>
  <c r="G308" i="4" s="1"/>
  <c r="G299" i="4"/>
  <c r="G298" i="4"/>
  <c r="G297" i="4"/>
  <c r="G301" i="4" s="1"/>
  <c r="G292" i="4"/>
  <c r="G291" i="4"/>
  <c r="G290" i="4"/>
  <c r="G294" i="4" s="1"/>
  <c r="G285" i="4"/>
  <c r="G284" i="4"/>
  <c r="G283" i="4"/>
  <c r="G287" i="4" s="1"/>
  <c r="G278" i="4"/>
  <c r="G277" i="4"/>
  <c r="G276" i="4"/>
  <c r="G280" i="4" s="1"/>
  <c r="G271" i="4"/>
  <c r="G270" i="4"/>
  <c r="G269" i="4"/>
  <c r="G268" i="4"/>
  <c r="G263" i="4"/>
  <c r="G262" i="4"/>
  <c r="G261" i="4"/>
  <c r="G260" i="4"/>
  <c r="G255" i="4"/>
  <c r="G254" i="4"/>
  <c r="G253" i="4"/>
  <c r="G252" i="4"/>
  <c r="G247" i="4"/>
  <c r="G246" i="4"/>
  <c r="G245" i="4"/>
  <c r="G244" i="4"/>
  <c r="G239" i="4"/>
  <c r="G238" i="4"/>
  <c r="G237" i="4"/>
  <c r="G236" i="4"/>
  <c r="G231" i="4"/>
  <c r="G230" i="4"/>
  <c r="G229" i="4"/>
  <c r="G233" i="4" s="1"/>
  <c r="G224" i="4"/>
  <c r="G223" i="4"/>
  <c r="G222" i="4"/>
  <c r="G226" i="4" s="1"/>
  <c r="G217" i="4"/>
  <c r="G219" i="4" s="1"/>
  <c r="G216" i="4"/>
  <c r="G215" i="4"/>
  <c r="G210" i="4"/>
  <c r="G209" i="4"/>
  <c r="G208" i="4"/>
  <c r="G207" i="4"/>
  <c r="G206" i="4"/>
  <c r="G201" i="4"/>
  <c r="G200" i="4"/>
  <c r="G199" i="4"/>
  <c r="G198" i="4"/>
  <c r="G197" i="4"/>
  <c r="G196" i="4"/>
  <c r="G195" i="4"/>
  <c r="G190" i="4"/>
  <c r="G189" i="4"/>
  <c r="G188" i="4"/>
  <c r="G187" i="4"/>
  <c r="G182" i="4"/>
  <c r="G181" i="4"/>
  <c r="G184" i="4" s="1"/>
  <c r="G180" i="4"/>
  <c r="G179" i="4"/>
  <c r="G183" i="4" s="1"/>
  <c r="G174" i="4"/>
  <c r="G173" i="4"/>
  <c r="G172" i="4"/>
  <c r="G171" i="4"/>
  <c r="G175" i="4" s="1"/>
  <c r="G166" i="4"/>
  <c r="G165" i="4"/>
  <c r="G164" i="4"/>
  <c r="G163" i="4"/>
  <c r="G162" i="4"/>
  <c r="G161" i="4"/>
  <c r="G167" i="4" s="1"/>
  <c r="G156" i="4"/>
  <c r="G155" i="4"/>
  <c r="G154" i="4"/>
  <c r="G153" i="4"/>
  <c r="G152" i="4"/>
  <c r="G151" i="4"/>
  <c r="G157" i="4" s="1"/>
  <c r="G146" i="4"/>
  <c r="G145" i="4"/>
  <c r="G144" i="4"/>
  <c r="G143" i="4"/>
  <c r="G142" i="4"/>
  <c r="G141" i="4"/>
  <c r="G147" i="4" s="1"/>
  <c r="G136" i="4"/>
  <c r="G138" i="4" s="1"/>
  <c r="G135" i="4"/>
  <c r="G134" i="4"/>
  <c r="G129" i="4"/>
  <c r="G128" i="4"/>
  <c r="G127" i="4"/>
  <c r="G126" i="4"/>
  <c r="G121" i="4"/>
  <c r="G120" i="4"/>
  <c r="G119" i="4"/>
  <c r="G118" i="4"/>
  <c r="G113" i="4"/>
  <c r="G115" i="4" s="1"/>
  <c r="G112" i="4"/>
  <c r="G111" i="4"/>
  <c r="G106" i="4"/>
  <c r="G108" i="4" s="1"/>
  <c r="G105" i="4"/>
  <c r="G104" i="4"/>
  <c r="G99" i="4"/>
  <c r="G98" i="4"/>
  <c r="G97" i="4"/>
  <c r="G96" i="4"/>
  <c r="G91" i="4"/>
  <c r="G90" i="4"/>
  <c r="G89" i="4"/>
  <c r="G88" i="4"/>
  <c r="G83" i="4"/>
  <c r="G85" i="4" s="1"/>
  <c r="G82" i="4"/>
  <c r="G81" i="4"/>
  <c r="G80" i="4"/>
  <c r="G75" i="4"/>
  <c r="G77" i="4" s="1"/>
  <c r="G74" i="4"/>
  <c r="G73" i="4"/>
  <c r="G72" i="4"/>
  <c r="G67" i="4"/>
  <c r="G66" i="4"/>
  <c r="G65" i="4"/>
  <c r="G64" i="4"/>
  <c r="G59" i="4"/>
  <c r="G58" i="4"/>
  <c r="G57" i="4"/>
  <c r="G56" i="4"/>
  <c r="G51" i="4"/>
  <c r="G50" i="4"/>
  <c r="G49" i="4"/>
  <c r="G48" i="4"/>
  <c r="G43" i="4"/>
  <c r="G42" i="4"/>
  <c r="G41" i="4"/>
  <c r="G40" i="4"/>
  <c r="G35" i="4"/>
  <c r="G34" i="4"/>
  <c r="G33" i="4"/>
  <c r="G32" i="4"/>
  <c r="G31" i="4"/>
  <c r="G37" i="4" s="1"/>
  <c r="G26" i="4"/>
  <c r="G25" i="4"/>
  <c r="G24" i="4"/>
  <c r="G23" i="4"/>
  <c r="G22" i="4"/>
  <c r="G17" i="4"/>
  <c r="G16" i="4"/>
  <c r="G15" i="4"/>
  <c r="G14" i="4"/>
  <c r="G9" i="4"/>
  <c r="G8" i="4"/>
  <c r="G7" i="4"/>
  <c r="G6" i="4"/>
  <c r="G60" i="4" l="1"/>
  <c r="G211" i="4"/>
  <c r="G309" i="4"/>
  <c r="G386" i="4"/>
  <c r="G11" i="4"/>
  <c r="G84" i="4"/>
  <c r="G86" i="4" s="1"/>
  <c r="G92" i="4"/>
  <c r="G93" i="4"/>
  <c r="G100" i="4"/>
  <c r="G107" i="4"/>
  <c r="G109" i="4" s="1"/>
  <c r="G114" i="4"/>
  <c r="G116" i="4" s="1"/>
  <c r="G122" i="4"/>
  <c r="G131" i="4"/>
  <c r="G137" i="4"/>
  <c r="G139" i="4" s="1"/>
  <c r="G148" i="4"/>
  <c r="G158" i="4"/>
  <c r="G159" i="4" s="1"/>
  <c r="G202" i="4"/>
  <c r="G203" i="4"/>
  <c r="G232" i="4"/>
  <c r="G249" i="4"/>
  <c r="G250" i="4" s="1"/>
  <c r="G248" i="4"/>
  <c r="G257" i="4"/>
  <c r="G256" i="4"/>
  <c r="G264" i="4"/>
  <c r="G273" i="4"/>
  <c r="G272" i="4"/>
  <c r="G274" i="4" s="1"/>
  <c r="G293" i="4"/>
  <c r="G370" i="4"/>
  <c r="G295" i="4"/>
  <c r="G18" i="4"/>
  <c r="G19" i="4"/>
  <c r="G36" i="4"/>
  <c r="G45" i="4"/>
  <c r="G52" i="4"/>
  <c r="G53" i="4"/>
  <c r="G61" i="4"/>
  <c r="G62" i="4" s="1"/>
  <c r="G68" i="4"/>
  <c r="G69" i="4"/>
  <c r="G76" i="4"/>
  <c r="G130" i="4"/>
  <c r="G176" i="4"/>
  <c r="G191" i="4"/>
  <c r="G192" i="4"/>
  <c r="G212" i="4"/>
  <c r="G218" i="4"/>
  <c r="G220" i="4" s="1"/>
  <c r="G225" i="4"/>
  <c r="G227" i="4" s="1"/>
  <c r="G241" i="4"/>
  <c r="G279" i="4"/>
  <c r="G281" i="4" s="1"/>
  <c r="G300" i="4"/>
  <c r="G302" i="4" s="1"/>
  <c r="G321" i="4"/>
  <c r="G323" i="4" s="1"/>
  <c r="G328" i="4"/>
  <c r="G330" i="4" s="1"/>
  <c r="G348" i="4"/>
  <c r="G350" i="4" s="1"/>
  <c r="G369" i="4"/>
  <c r="G377" i="4"/>
  <c r="G379" i="4" s="1"/>
  <c r="G385" i="4"/>
  <c r="G132" i="4"/>
  <c r="G101" i="4"/>
  <c r="G177" i="4"/>
  <c r="G240" i="4"/>
  <c r="G314" i="4"/>
  <c r="G316" i="4" s="1"/>
  <c r="G341" i="4"/>
  <c r="G94" i="4"/>
  <c r="G10" i="4"/>
  <c r="G12" i="4" s="1"/>
  <c r="G168" i="4"/>
  <c r="G169" i="4" s="1"/>
  <c r="G185" i="4"/>
  <c r="G204" i="4"/>
  <c r="G234" i="4"/>
  <c r="G258" i="4"/>
  <c r="G286" i="4"/>
  <c r="G288" i="4" s="1"/>
  <c r="G397" i="4"/>
  <c r="G28" i="4"/>
  <c r="G123" i="4"/>
  <c r="G124" i="4" s="1"/>
  <c r="G396" i="4"/>
  <c r="G408" i="4"/>
  <c r="G102" i="4"/>
  <c r="G213" i="4"/>
  <c r="G342" i="4"/>
  <c r="G27" i="4"/>
  <c r="G361" i="4"/>
  <c r="G387" i="4"/>
  <c r="G149" i="4"/>
  <c r="G44" i="4"/>
  <c r="G265" i="4"/>
  <c r="G266" i="4" s="1"/>
  <c r="G362" i="4"/>
  <c r="G409" i="4"/>
  <c r="G421" i="4"/>
  <c r="G422" i="4" s="1"/>
  <c r="G434" i="4"/>
  <c r="G435" i="4" s="1"/>
  <c r="G38" i="4"/>
  <c r="G78" i="4"/>
  <c r="G371" i="4"/>
  <c r="G70" i="4"/>
  <c r="G398" i="4" l="1"/>
  <c r="G46" i="4"/>
  <c r="G363" i="4"/>
  <c r="G242" i="4"/>
  <c r="G193" i="4"/>
  <c r="G54" i="4"/>
  <c r="G20" i="4"/>
  <c r="G410" i="4"/>
  <c r="G343" i="4"/>
  <c r="G29" i="4"/>
</calcChain>
</file>

<file path=xl/sharedStrings.xml><?xml version="1.0" encoding="utf-8"?>
<sst xmlns="http://schemas.openxmlformats.org/spreadsheetml/2006/main" count="1398" uniqueCount="296">
  <si>
    <t>DESCRIÇÃO</t>
  </si>
  <si>
    <t>UNIVERSIDADE FEDERAL DE ALFENAS - UNIFAL-MG</t>
  </si>
  <si>
    <t>Orçamento</t>
  </si>
  <si>
    <t>orçamento</t>
  </si>
  <si>
    <t>Luminária Led Slim - 10w - 1200 Lúmens - 6500k –  Difusor Policarbonato com acessórios de instalação</t>
  </si>
  <si>
    <t>Luminária Led Slim - 40w - 4800 Lúmens - 6500k - Difusor Policarbonato com acessórios de instalação</t>
  </si>
  <si>
    <t>Luminária Led Slim - 80w - 9600 Lúmens - 6500k - Difusor Policarbonato com acessórios de instalação</t>
  </si>
  <si>
    <t>Luminária Led Highbay – 100W - 16000 Lúmens - 6500k – Tipo pendente com acessórios de instalação</t>
  </si>
  <si>
    <t>INEL</t>
  </si>
  <si>
    <t>UN</t>
  </si>
  <si>
    <t/>
  </si>
  <si>
    <t>TOTAL (R$)</t>
  </si>
  <si>
    <t>INSUMO</t>
  </si>
  <si>
    <t>ORÇAMENTO</t>
  </si>
  <si>
    <t>LUMINARIA LED HIGHBAY - 400 MM - 100W - 16000 LUMENS - 6500K</t>
  </si>
  <si>
    <t>CABO DE ACO GALVANIZADO, DIAMETRO 12,7 MM (1/2"),</t>
  </si>
  <si>
    <t>CABO FLEXIVEL , 3 CONDUTORES DE 2,5MM²</t>
  </si>
  <si>
    <t>M</t>
  </si>
  <si>
    <t>BUCHA S8</t>
  </si>
  <si>
    <t>UM</t>
  </si>
  <si>
    <t>PARAFUSO DE ACO TIPO CHUMBADOR PARABOLT, DIAMETRO 1/2", COMPRIMENTO 75 MM</t>
  </si>
  <si>
    <t>CONECTOR DE ALUMINIO TIPO PRENSA CABO, BITOLA 1/2", PARA CABOS DE DIAMETRO DE 12,5 A 15 MM</t>
  </si>
  <si>
    <t>GANCHO OLHAL EM ACO GALVANIZADO, ESPESSURA 16MM, ABERTURA 21MM</t>
  </si>
  <si>
    <t>COMPOSICAO</t>
  </si>
  <si>
    <t>ELETRICISTA COM ENCARGOS COMPLEMENTARES</t>
  </si>
  <si>
    <t>H</t>
  </si>
  <si>
    <t>AUXILIAR DE ELETRICISTA COM ENCARGOS COMPLEMENTARES</t>
  </si>
  <si>
    <t>Total Composição</t>
  </si>
  <si>
    <t>Total Insumo</t>
  </si>
  <si>
    <t>CLÍNICA DE ESPECIALIDADES MÉDICAS  – UNIDADE EDUCACIONAL SANTA CLARA - ALFENAS/MG</t>
  </si>
  <si>
    <t>92998</t>
  </si>
  <si>
    <t>CABO DE COBRE FLEXÍVEL ISOLADO, 185 MM², ANTI-CHAMA 0,6/1,0 KV, PARA DISTRIBUIÇÃO - FORNECIMENTO E INSTALAÇÃO. AF_12/2015</t>
  </si>
  <si>
    <t>CONSUMOS</t>
  </si>
  <si>
    <t>CABO DE COBRE, FLEXIVEL, CLASSE 4 OU 5, ISOLACAO EM PVC/A, ANTICHAMA BWF-B, COBERTURA PVC-ST1, ANTICHAMA BWF-B, 1 CONDUTOR, 0,6/1 KV, SECAO NOMINAL 185 MM2</t>
  </si>
  <si>
    <t>FITA ISOLANTE ADESIVA ANTICHAMA, USO ATE 750 V, EM ROLO DE 19 MM X 5 M</t>
  </si>
  <si>
    <t>92991</t>
  </si>
  <si>
    <t>CABO DE COBRE FLEXÍVEL ISOLADO, 95 MM², ANTI-CHAMA 450/750 V, PARA DISTRIBUIÇÃO - FORNECIMENTO E INSTALAÇÃO. AF_12/2015</t>
  </si>
  <si>
    <t>39236</t>
  </si>
  <si>
    <t>CABO DE COBRE, FLEXIVEL, CLASSE 4 OU 5, ISOLACAO EM PVC/A, ANTICHAMA BWF-B, 1 CONDUTOR, 450/750 V, SECAO NOMINAL 95 MM2</t>
  </si>
  <si>
    <t>1,0150000</t>
  </si>
  <si>
    <t>95749</t>
  </si>
  <si>
    <t>ELETRODUTO DE AÇO GALVANIZADO, CLASSE LEVE, DN 20 MM (3/4), APARENTE, INSTALADO EM PAREDE - FORNECIMENTO E INSTALAÇÃO. AF_11/2016_P</t>
  </si>
  <si>
    <t>21128</t>
  </si>
  <si>
    <t>ELETRODUTO EM ACO GALVANIZADO ELETROLITICO, LEVE, DIAMETRO 3/4", PAREDE DE 0,90 MM</t>
  </si>
  <si>
    <t>1,0500000</t>
  </si>
  <si>
    <t>88247</t>
  </si>
  <si>
    <t>0,1615000</t>
  </si>
  <si>
    <t>88264</t>
  </si>
  <si>
    <t>91173</t>
  </si>
  <si>
    <t>FIXAÇÃO DE TUBOS VERTICAIS DE PPR DIÂMETROS MENORES OU IGUAIS A 40 MM COM ABRAÇADEIRA METÁLICA RÍGIDA TIPO D 1/2", FIXADA EM PERFILADO EM ALVENARIA. AF_05/2015</t>
  </si>
  <si>
    <t>2,0000000</t>
  </si>
  <si>
    <t>CURVA 90 GRAUS GAUVANIZADA ELETRODUTO</t>
  </si>
  <si>
    <t>95750</t>
  </si>
  <si>
    <t>ELETRODUTO DE AÇO GALVANIZADO, CLASSE LEVE, DN 25 MM (1), APARENTE, INSTALADO EM PAREDE - FORNECIMENTO E INSTALAÇÃO. AF_11/2016_P</t>
  </si>
  <si>
    <t>21136</t>
  </si>
  <si>
    <t>ELETRODUTO EM ACO GALVANIZADO ELETROLITICO, LEVE, DIAMETRO 1", PAREDE DE 0,90 MM</t>
  </si>
  <si>
    <t>0,1797000</t>
  </si>
  <si>
    <t>91926</t>
  </si>
  <si>
    <t>CABO DE COBRE FLEXÍVEL ISOLADO, 2,5 MM², ANTI-CHAMA 450/750 V, PARA CIRCUITOS TERMINAIS - FORNECIMENTO E INSTALAÇÃO. AF_12/2015</t>
  </si>
  <si>
    <t>1014</t>
  </si>
  <si>
    <t>CABO DE COBRE, FLEXIVEL, CLASSE 4 OU 5, ISOLACAO EM PVC/A, ANTICHAMA BWF-B, 1 CONDUTOR, 450/750 V, SECAO NOMINAL 2,5 MM2</t>
  </si>
  <si>
    <t>1,1900000</t>
  </si>
  <si>
    <t>91928</t>
  </si>
  <si>
    <t>CABO DE COBRE FLEXÍVEL ISOLADO, 4 MM², ANTI-CHAMA 450/750 V, PARA CIRCUITOS TERMINAIS - FORNECIMENTO E INSTALAÇÃO. AF_12/2015</t>
  </si>
  <si>
    <t>981</t>
  </si>
  <si>
    <t>CABO DE COBRE, FLEXIVEL, CLASSE 4 OU 5, ISOLACAO EM PVC/A, ANTICHAMA BWF-B, 1 CONDUTOR, 450/750 V, SECAO NOMINAL 4 MM2</t>
  </si>
  <si>
    <t>91930</t>
  </si>
  <si>
    <t>CABO DE COBRE FLEXÍVEL ISOLADO, 6 MM², ANTI-CHAMA 450/750 V, PARA CIRCUITOS TERMINAIS - FORNECIMENTO E INSTALAÇÃO. AF_12/2015</t>
  </si>
  <si>
    <t>982</t>
  </si>
  <si>
    <t>CABO DE COBRE, FLEXIVEL, CLASSE 4 OU 5, ISOLACAO EM PVC/A, ANTICHAMA BWF-B, 1 CONDUTOR, 450/750 V, SECAO NOMINAL 6 MM2</t>
  </si>
  <si>
    <t>91934</t>
  </si>
  <si>
    <t>CABO DE COBRE FLEXÍVEL ISOLADO, 16 MM², ANTI-CHAMA 450/750 V, PARA CIRCUITOS TERMINAIS - FORNECIMENTO E INSTALAÇÃO. AF_12/2015</t>
  </si>
  <si>
    <t>979</t>
  </si>
  <si>
    <t>CABO DE COBRE, FLEXIVEL, CLASSE 4 OU 5, ISOLACAO EM PVC/A, ANTICHAMA BWF-B, 1 CONDUTOR, 450/750 V, SECAO NOMINAL 16 MM2</t>
  </si>
  <si>
    <t>92985</t>
  </si>
  <si>
    <t>CABO DE COBRE FLEXÍVEL ISOLADO, 35 MM², ANTI-CHAMA 450/750 V, PARA DISTRIBUIÇÃO - FORNECIMENTO E INSTALAÇÃO. AF_12/2015</t>
  </si>
  <si>
    <t>39233</t>
  </si>
  <si>
    <t>CABO DE COBRE, FLEXIVEL, CLASSE 4 OU 5, ISOLACAO EM PVC/A, ANTICHAMA BWF-B, 1 CONDUTOR, 450/750 V, SECAO NOMINAL 35 MM2</t>
  </si>
  <si>
    <t>93662</t>
  </si>
  <si>
    <t>DISJUNTOR BIPOLAR TIPO DIN, CORRENTE NOMINAL DE 20A - FORNECIMENTO E INSTALAÇÃO. AF_04/2016</t>
  </si>
  <si>
    <t>TERMINAL A COMPRESSAO EM COBRE ESTANHADO PARA CABO 4 MM2, 1 FURO E 1 COMPRESSAO, PARA PARAFUSO DE FIXACAO M5</t>
  </si>
  <si>
    <t>DISJUNTOR TIPO DIN/IEC, BIPOLAR DE 6 ATE 32A</t>
  </si>
  <si>
    <t>93668</t>
  </si>
  <si>
    <t>DISJUNTOR TRIPOLAR TIPO DIN, CORRENTE NOMINAL DE 16A - FORNECIMENTO E INSTALAÇÃO. AF_04/2016</t>
  </si>
  <si>
    <t>TERMINAL A COMPRESSAO EM COBRE ESTANHADO PARA CABO 2,5 MM2, 1 FURO E 1 COMPRESSAO, PARA PARAFUSO DE FIXACAO M5</t>
  </si>
  <si>
    <t>DISJUNTOR TIPO DIN/IEC, TRIPOLAR DE 10 ATE 50A</t>
  </si>
  <si>
    <t>93669</t>
  </si>
  <si>
    <t>DISJUNTOR TRIPOLAR TIPO DIN, CORRENTE NOMINAL DE 20A - FORNECIMENTO E INSTALAÇÃO. AF_04/2016</t>
  </si>
  <si>
    <t>74130/5</t>
  </si>
  <si>
    <t>DISJUNTOR TERMOMAGNETICO TRIPOLAR PADRAO NEMA (AMERICANO) 60 A 100A 240V, FORNECIMENTO E INSTALACAO</t>
  </si>
  <si>
    <t>DISJUNTOR TIPO NEMA, TRIPOLAR 60 ATE 100 A, TENSAO MAXIMA DE 415 V</t>
  </si>
  <si>
    <t>74130/7</t>
  </si>
  <si>
    <t>DISJUNTOR TERMOMAGNETICO TRIPOLAR EM CAIXA MOLDADA 250A 600V, FORNECIMENTO E INSTALACAO</t>
  </si>
  <si>
    <t>DISJUNTOR TERMOMAGNETICO TRIPOLAR 250 A / 600 V, TIPO FXD</t>
  </si>
  <si>
    <t>93655</t>
  </si>
  <si>
    <t>DISJUNTOR MONOPOLAR TIPO DIN, CORRENTE NOMINAL DE 20A - FORNECIMENTO E INSTALAÇÃO. AF_04/2016</t>
  </si>
  <si>
    <t>DISJUNTOR TIPO DIN/IEC, MONOPOLAR DE 6  ATE  32A</t>
  </si>
  <si>
    <t>93656</t>
  </si>
  <si>
    <t>DISJUNTOR MONOPOLAR TIPO DIN, CORRENTE NOMINAL DE 25A - FORNECIMENTO E INSTALAÇÃO. AF_04/2016</t>
  </si>
  <si>
    <t>72268</t>
  </si>
  <si>
    <t>TERMINAL OU CONECTOR DE PRESSAO - PARA CABO 185MM2 - FORNECIMENTO E INSTALACAO</t>
  </si>
  <si>
    <t>TERMINAL METALICO A PRESSAO PARA 1 CABO DE 185 MM2, COM 1 FURO DE FIXACAO</t>
  </si>
  <si>
    <t>CONDULETE 1" EM LIGA DE ALUMÍNIO FUNDIDO TIPO "X" - FORNECIMENTO E INSTALACAO</t>
  </si>
  <si>
    <t>CONDULETE DE ALUMINIO TIPO X, PARA ELETRODUTO ROSCAVEL DE 1", COM TAMPA CEGA</t>
  </si>
  <si>
    <t>PARAFUSO AUTO ATARRACHANTE CABEÇA CHATA FENDA SIMPLES CABECA CHATA 1/4</t>
  </si>
  <si>
    <t>CENTO</t>
  </si>
  <si>
    <t>BUCHA DE NYLON SEM ABA S8</t>
  </si>
  <si>
    <t>ARRUELA LISA GALVAN. 1/4"</t>
  </si>
  <si>
    <t>BUCHA EM ALUMINIO, COM ROSCA, DE 1", PARA ELETRODUTO</t>
  </si>
  <si>
    <t>CONDULETE 3/4" EM LIGA DE ALUMÍNIO FUNDIDO TIPO "X" - FORNECIMENTO E INSTALACAO</t>
  </si>
  <si>
    <t>CONDULETE DE ALUMINIO TIPO X, PARA ELETRODUTO ROSCAVEL DE 3/4", COM TAMPA</t>
  </si>
  <si>
    <t>39175</t>
  </si>
  <si>
    <t>BUCHA EM ALUMINIO, COM ROSCA, DE 3/4", PARA ELETRODUTO</t>
  </si>
  <si>
    <t>CONDULETE 2" EM LIGA DE ALUMÍNIO FUNDIDO TIPO "X" - FORNECIMENTO E INSTALACAO</t>
  </si>
  <si>
    <t>CONDULETE DE ALUMINIO TIPO X, PARA ELETRODUTO ROSCAVEL DE 2", COM TAMPA</t>
  </si>
  <si>
    <t>BUCHA EM ALUMINIO, COM ROSCA, DE 2", PARA ELETRODUTO</t>
  </si>
  <si>
    <t>JUNCAO INTERNA "I" PARA PERFILADO 38X38MM - FORNECIMENTO E INSTALACAO</t>
  </si>
  <si>
    <t>JUNCAO "I" PARA PERFILADO 38X38MM</t>
  </si>
  <si>
    <t xml:space="preserve">PARAFUSO CABEÇA DE LENTILHA PORCAS E ARRUELAS </t>
  </si>
  <si>
    <t>JUNCAO INTERNA "T" PARA PERFILADO 38X38MM - FORNECIMENTO E INSTALACAO</t>
  </si>
  <si>
    <t>JUNCAO "T"  PARA PERFILADO 38X38MM</t>
  </si>
  <si>
    <t>JUNCAO INTERNA "X" PARA PERFILADO 38X38MM - FORNECIMENTO E INSTALACAO</t>
  </si>
  <si>
    <t>JUNCAO "X" PARA PERFILADO 38X38MM</t>
  </si>
  <si>
    <t>PERFILADO PERFURADO SIMPLES 38X38MM CHAPA 16 - FORNECIMENTO E INSTALACAO</t>
  </si>
  <si>
    <t>PERFILADO PERFURADO SIMPLES 38X38MM CHAPA 22</t>
  </si>
  <si>
    <t>SUPORTE PARA CALHA DE 150MM</t>
  </si>
  <si>
    <t>LUMINARIA TIPO CALHA, DE SOBREPOR, SEM REATOR  E LAMPADA LED 2X20W, COMPLETA,  FORNECIMENTO E INSTALACAO</t>
  </si>
  <si>
    <t>LAMPADAS SUPER LED TUBULAR 20W - 6400K</t>
  </si>
  <si>
    <t>LUMINARIA CALHA SOBREPOR EM CHAPA AÇO P/ 2 LAMPADAS (NÃO INCLUI REATOR E LAMPADA</t>
  </si>
  <si>
    <t>INES</t>
  </si>
  <si>
    <t>73768/12</t>
  </si>
  <si>
    <t>CABO TELEFONICO CCI-50 4 PARES (USO INTERNO) - FORNECIMENTO E INSTALACAO</t>
  </si>
  <si>
    <t>SERVENTE COM ENCARGOS COMPLEMENTARES</t>
  </si>
  <si>
    <t>CABO UTP CAT6</t>
  </si>
  <si>
    <t>73798/3</t>
  </si>
  <si>
    <t>DUTO ESPIRAL FLEXIVEL SINGELO PEAD D=75MM(3") REVESTIDO COM PVC COM FIO GUIA DE ACO GALVANIZADO, LANCADO DIRETO NO SOLO, INCL CONEXOES</t>
  </si>
  <si>
    <t>ELETRODUTO/DUTO PEAD FLEXIVEL PAREDE SIMPLES, CORRUGACAO HELICOIDAL, COR PRETA, SEM ROSCA, DE 4",  PARA CABEAMENTO SUBTERRANEO (NBR 15715)</t>
  </si>
  <si>
    <t>1,0000000</t>
  </si>
  <si>
    <t>0,8000000</t>
  </si>
  <si>
    <t>INHI</t>
  </si>
  <si>
    <t>91170</t>
  </si>
  <si>
    <t>FIXAÇÃO DE TUBOS HORIZONTAIS DE PVC, CPVC OU COBRE DIÂMETROS MENORES OU IGUAIS A 40 MM OU ELETROCALHAS ATÉ 150MM DE LARGURA, COM ABRAÇADEIRA METÁLICA RÍGIDA TIPO D 1/2, FIXADA EM PERFILADO EM LAJE. AF_05/2015</t>
  </si>
  <si>
    <t>SUPORTE MAO-FRANCESA EM ACO, ABAS IGUAIS 30 CM, CAPACIDADE MINIMA 60 KG</t>
  </si>
  <si>
    <t>0,6500000</t>
  </si>
  <si>
    <t>88248</t>
  </si>
  <si>
    <t>AUXILIAR DE ENCANADOR OU BOMBEIRO HIDRÁULICO COM ENCARGOS COMPLEMENTARES</t>
  </si>
  <si>
    <t>0,0100000</t>
  </si>
  <si>
    <t>88267</t>
  </si>
  <si>
    <t>ENCANADOR OU BOMBEIRO HIDRÁULICO COM ENCARGOS COMPLEMENTARES</t>
  </si>
  <si>
    <t>0,0690000</t>
  </si>
  <si>
    <t>92983</t>
  </si>
  <si>
    <t>CABO DE COBRE FLEXÍVEL ISOLADO, 25 MM², ANTI-CHAMA 450/750 V, PARA DISTRIBUIÇÃO - FORNECIMENTO E INSTALAÇÃO. AF_12/2015</t>
  </si>
  <si>
    <t>21127</t>
  </si>
  <si>
    <t>0,0090000</t>
  </si>
  <si>
    <t>39232</t>
  </si>
  <si>
    <t>CABO DE COBRE, FLEXIVEL, CLASSE 4 OU 5, ISOLACAO EM PVC/A, ANTICHAMA BWF-B, 1 CONDUTOR, 450/750 V, SECAO NOMINAL 25 MM2</t>
  </si>
  <si>
    <t>0,0640000</t>
  </si>
  <si>
    <t>92982</t>
  </si>
  <si>
    <t>CABO DE COBRE FLEXÍVEL ISOLADO, 16 MM², ANTI-CHAMA 0,6/1,0 KV, PARA DISTRIBUIÇÃO - FORNECIMENTO E INSTALAÇÃO. AF_12/2015</t>
  </si>
  <si>
    <t>995</t>
  </si>
  <si>
    <t>CABO DE COBRE, FLEXIVEL, CLASSE 4 OU 5, ISOLACAO EM PVC/A, ANTICHAMA BWF-B, COBERTURA PVC-ST1, ANTICHAMA BWF-B, 1 CONDUTOR, 0,6/1 KV, SECAO NOMINAL 16 MM2</t>
  </si>
  <si>
    <t>1,0270000</t>
  </si>
  <si>
    <t>0,0130000</t>
  </si>
  <si>
    <t>92984</t>
  </si>
  <si>
    <t>CABO DE COBRE FLEXÍVEL ISOLADO, 25 MM², ANTI-CHAMA 0,6/1,0 KV, PARA DISTRIBUIÇÃO - FORNECIMENTO E INSTALAÇÃO. AF_12/2015</t>
  </si>
  <si>
    <t>996</t>
  </si>
  <si>
    <t>CABO DE COBRE, FLEXIVEL, CLASSE 4 OU 5, ISOLACAO EM PVC/A, ANTICHAMA BWF-B, COBERTURA PVC-ST1, ANTICHAMA BWF-B, 1 CONDUTOR, 0,6/1 KV, SECAO NOMINAL 25 MM2</t>
  </si>
  <si>
    <t>92987</t>
  </si>
  <si>
    <t>CABO DE COBRE FLEXÍVEL ISOLADO, 50 MM², ANTI-CHAMA 450/750 V, PARA DISTRIBUIÇÃO - FORNECIMENTO E INSTALAÇÃO. AF_12/2015</t>
  </si>
  <si>
    <t>39234</t>
  </si>
  <si>
    <t>CABO DE COBRE, FLEXIVEL, CLASSE 4 OU 5, ISOLACAO EM PVC/A, ANTICHAMA BWF-B, 1 CONDUTOR, 450/750 V, SECAO NOMINAL 50 MM2</t>
  </si>
  <si>
    <t>0,0870000</t>
  </si>
  <si>
    <t>92988</t>
  </si>
  <si>
    <t>CABO DE COBRE FLEXÍVEL ISOLADO, 50 MM², ANTI-CHAMA 0,6/1,0 KV, PARA DISTRIBUIÇÃO - FORNECIMENTO E INSTALAÇÃO. AF_12/2015</t>
  </si>
  <si>
    <t>1018</t>
  </si>
  <si>
    <t>CABO DE COBRE, FLEXIVEL, CLASSE 4 OU 5, ISOLACAO EM PVC/A, ANTICHAMA BWF-B, COBERTURA PVC-ST1, ANTICHAMA BWF-B, 1 CONDUTOR, 0,6/1 KV, SECAO NOMINAL 50 MM2</t>
  </si>
  <si>
    <t>72260</t>
  </si>
  <si>
    <t>TERMINAL OU CONECTOR DE COMPRESSAO - PARA CABO 16MM2 - FORNECIMENTO E INSTALACAO</t>
  </si>
  <si>
    <t>TERMINAL METALICO A COMPRESSAO PARA 1 CABO DE 16 MM2, COM 1 FURO DE FIXACAO</t>
  </si>
  <si>
    <t>0,3000000</t>
  </si>
  <si>
    <t>72261</t>
  </si>
  <si>
    <t>TERMINAL OU CONECTOR DE COMPRESSAO - PARA CABO 25MM2 - FORNECIMENTO E INSTALACAO</t>
  </si>
  <si>
    <t>TERMINAL METALICO A COMPRESSAO PARA 1 CABO DE 35 MM2, COM 1 FURO DE FIXACAO</t>
  </si>
  <si>
    <t>72262</t>
  </si>
  <si>
    <t>TERMINAL OU CONECTOR DE COMPRESSAO - PARA CABO 35MM2 - FORNECIMENTO E INSTALACAO</t>
  </si>
  <si>
    <t>72263</t>
  </si>
  <si>
    <t>TERMINAL OU CONECTOR DE COMPRESSAO - PARA CABO 50MM2 - FORNECIMENTO E INSTALACAO</t>
  </si>
  <si>
    <t>TERMINAL METALICO A COMPRESSAO PARA 1 CABO DE 50 MM2, COM 1 FURO DE FIXACAO</t>
  </si>
  <si>
    <t>0,4000000</t>
  </si>
  <si>
    <t>72264</t>
  </si>
  <si>
    <t>TERMINAL OU CONECTOR DE COMPRESSAO - PARA CABO 70MM2 - FORNECIMENTO E INSTALACAO</t>
  </si>
  <si>
    <t>TERMINAL METALICO A COMPRESSAO PARA 1 CABO DE 70 MM2, COM 1 FURO DE FIXACAO</t>
  </si>
  <si>
    <t>72265</t>
  </si>
  <si>
    <t>TERMINAL OU CONECTOR DE COMPRESSAO - PARA CABO 95MM2 - FORNECIMENTO E INSTALACAO</t>
  </si>
  <si>
    <t>TERMINAL METALICO A COMPRESSAO PARA 1 CABO DE 95 MM2, COM 1 FURO DE FIXACAO</t>
  </si>
  <si>
    <t>72266</t>
  </si>
  <si>
    <t>TERMINAL OU CONECTOR DE COMPRESSAO - PARA CABO 120MM2 - FORNECIMENTO E INSTALACAO</t>
  </si>
  <si>
    <t>TERMINAL METALICO A COMPRESSAO PARA 1 CABO DE 120 MM2, COM 1 FURO DE FIXACAO</t>
  </si>
  <si>
    <t>0,5000000</t>
  </si>
  <si>
    <t>72259</t>
  </si>
  <si>
    <t>TERMINAL OU CONECTOR DE PRESSAO - PARA CABO 10MM2 - FORNECIMENTO E INSTALACAO</t>
  </si>
  <si>
    <t>1535</t>
  </si>
  <si>
    <t>TERMINAL METALICO A PRESSAO PARA 1 CABO DE 6 A 10 MM2, COM 1 FURO DE FIXACAO</t>
  </si>
  <si>
    <t>QUADRO DE ENTRADA DE ENERGIA DE SOBREPOR, EM CHAPA METALICA, COM BARRAMENTO TRIFASICO E NEUTRO, FORNECIMENTO E INSTALACAO</t>
  </si>
  <si>
    <t>QUADRO DE COMANDO, DE SOBREPOR, EM CHAPA DE ACO GALVANIZADO, 1000X600X350MM</t>
  </si>
  <si>
    <t>COBRE ELETROLÍTICO EM BARRA</t>
  </si>
  <si>
    <t>KG</t>
  </si>
  <si>
    <t>SUPORTE ISOLADOR REFORÇADO 50X50 ROSCA 10MM</t>
  </si>
  <si>
    <t>PLACA DE ACRILICO TRANSPARENTE ADESIVADA E= 6MM</t>
  </si>
  <si>
    <t>M²</t>
  </si>
  <si>
    <t xml:space="preserve">BARRA ROSCADA INOX </t>
  </si>
  <si>
    <t>PORCA SEXTAVADA INOX</t>
  </si>
  <si>
    <t>ARRUELA DE INOX</t>
  </si>
  <si>
    <t>6,0000000</t>
  </si>
  <si>
    <t>QUADRO DE DISTRIBUICAO DE ENERGIA DE SOBREPOR, EM CHAPA METALICA, PARA 50 DISJUNTORES TERMOMAGNETICOS MONOPOLARES, COM BARRAMENTO TRIFASICO E NEUTRO, FORNECIMENTO E INSTALACAO</t>
  </si>
  <si>
    <t>QUADRO DE DISTRIBUICAO COM BARRAMENTO TRIFASICO, DE SOBREPOR, EM CHAPA DE ACO GALVANIZADO, PARA 48 DISJUNTORES DIN, 100 A</t>
  </si>
  <si>
    <t>INEI</t>
  </si>
  <si>
    <t>74104/1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</si>
  <si>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</si>
  <si>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87335</t>
  </si>
  <si>
    <t>ARGAMASSA TRAÇO 1:2:8 (CIMENTO, CAL E AREIA MÉDIA) PARA EMBOÇO/MASSA ÚNICA/ASSENTAMENTO DE ALVENARIA DE VEDAÇÃO, PREPARO MECÂNICO COM MISTURADOR DE EIXO HORIZONTAL DE 300 KG. AF_06/2014</t>
  </si>
  <si>
    <t>M3</t>
  </si>
  <si>
    <t>88309</t>
  </si>
  <si>
    <t>PEDREIRO COM ENCARGOS COMPLEMENTARES</t>
  </si>
  <si>
    <t>88316</t>
  </si>
  <si>
    <t>88630</t>
  </si>
  <si>
    <t>ARGAMASSA TRAÇO 1:4 (CIMENTO E AREIA MÉDIA), PREPARO MECÂNICO COM BETONEIRA 400 L. AF_08/2014</t>
  </si>
  <si>
    <t>93358</t>
  </si>
  <si>
    <t>ESCAVAÇÃO MANUAL DE VALAS. AF_03/2016</t>
  </si>
  <si>
    <t>94969</t>
  </si>
  <si>
    <t>CONCRETO FCK = 15MPA, TRAÇO 1:3,4:3,5 (CIMENTO/ AREIA MÉDIA/ BRITA 1)  - PREPARO MECÂNICO COM BETONEIRA 600 L. AF_07/2016</t>
  </si>
  <si>
    <t>TAMPAO FOFO SIMPLES COM BASE, CLASSE A15 CARGA MÁX 1,5T, 400 X 400MM</t>
  </si>
  <si>
    <t>1379</t>
  </si>
  <si>
    <t>CIMENTO PORTLAND COMPOSTO CP II-32</t>
  </si>
  <si>
    <t>7258</t>
  </si>
  <si>
    <t>TIJOLO CERAMICO MACICO *5 X 10 X 20* CM</t>
  </si>
  <si>
    <t>93664</t>
  </si>
  <si>
    <t>DISJUNTOR BIPOLAR TIPO DIN, CORRENTE NOMINAL DE 32A - FORNECIMENTO E INSTALAÇÃO. AF_04/2016</t>
  </si>
  <si>
    <t>1573</t>
  </si>
  <si>
    <t>TERMINAL A COMPRESSAO EM COBRE ESTANHADO PARA CABO 6 MM2, 1 FURO E 1 COMPRESSAO, PARA PARAFUSO DE FIXACAO M6</t>
  </si>
  <si>
    <t>34616</t>
  </si>
  <si>
    <t>0,1820000</t>
  </si>
  <si>
    <t>92980</t>
  </si>
  <si>
    <t>CABO DE COBRE FLEXÍVEL ISOLADO, 10 MM², ANTI-CHAMA 0,6/1,0 KV, PARA DISTRIBUIÇÃO - FORNECIMENTO E INSTALAÇÃO. AF_12/2015</t>
  </si>
  <si>
    <t>1020</t>
  </si>
  <si>
    <t>CABO DE COBRE, FLEXIVEL, CLASSE 4 OU 5, ISOLACAO EM PVC/A, ANTICHAMA BWF-B, COBERTURA PVC-ST1, ANTICHAMA BWF-B, 1 CONDUTOR, 0,6/1 KV, SECAO NOMINAL 10 MM2</t>
  </si>
  <si>
    <t>DISJUNTOR TRIPOLAR TIPO DIN, CORRENTE NOMINAL DE 63A - FORNECIMENTO E INSTALAÇÃO. AF_04/2016</t>
  </si>
  <si>
    <t>1575</t>
  </si>
  <si>
    <t>TERMINAL A COMPRESSAO EM COBRE ESTANHADO PARA CABO 16 MM2, 1 FURO E 1 COMPRESSAO, PARA PARAFUSO DE FIXACAO M6</t>
  </si>
  <si>
    <t>DISJUNTOR TIPO DIN/IEC, TRIPOLAR 63A</t>
  </si>
  <si>
    <t>0,3780000</t>
  </si>
  <si>
    <t>LUMINARIA LED REFLETOR RETANGULAR BIVOLT, LUZ BRANCA, 10 W</t>
  </si>
  <si>
    <t>PRENSA-CABO 1/2</t>
  </si>
  <si>
    <t>PARAFUSO ZINCADO,SEXTAVADP 5/8" COMPRIMENTO 3" COM PORCA E ARRUELA</t>
  </si>
  <si>
    <t>CABO FLEXIVEL PVC 750V, 3 CONDUTORES DE 2,5MM²</t>
  </si>
  <si>
    <t xml:space="preserve">LUMINARIA HERMETICA IP-65 PARA 2 DUAS LAMPADAS DE 28/32/36/40 W </t>
  </si>
  <si>
    <t>LAMPADA LED TUBULAR BIVOLT 18/20 W, BASE G13</t>
  </si>
  <si>
    <t>LAMPADA LED TUBULAR BIVOLT 40 W, BASE G13</t>
  </si>
  <si>
    <t>SINAPI 08/2017</t>
  </si>
  <si>
    <t>Total Mão de Obra</t>
  </si>
  <si>
    <t>PLANILHA DE COMPOSIÇÃO DE CUSTO</t>
  </si>
  <si>
    <t>INSERIR DADOS DA EMPRESA</t>
  </si>
  <si>
    <t>DEMONSTRATIVO DE COMPOSIÇÃO DO BDI</t>
  </si>
  <si>
    <t>ITEM</t>
  </si>
  <si>
    <t>QUANTIDADE (%)</t>
  </si>
  <si>
    <t>01</t>
  </si>
  <si>
    <t>DESPESAS INDIRETAS</t>
  </si>
  <si>
    <t>01.01</t>
  </si>
  <si>
    <t>ADMINISTRAÇÃO CENTRAL (AC)</t>
  </si>
  <si>
    <t>01.02</t>
  </si>
  <si>
    <t>SEGUROS (S)</t>
  </si>
  <si>
    <t>01.03</t>
  </si>
  <si>
    <t xml:space="preserve">RISCOS (R) </t>
  </si>
  <si>
    <t>01.04</t>
  </si>
  <si>
    <t>DESPESAS FINANCEIRAS (DF)</t>
  </si>
  <si>
    <t>02</t>
  </si>
  <si>
    <t>REMUNERAÇÃO</t>
  </si>
  <si>
    <t>02.01</t>
  </si>
  <si>
    <t>LUCRO (L)</t>
  </si>
  <si>
    <t>03</t>
  </si>
  <si>
    <t>TRIBUTOS (I)</t>
  </si>
  <si>
    <t>03.01</t>
  </si>
  <si>
    <t>ISS</t>
  </si>
  <si>
    <t>03.02</t>
  </si>
  <si>
    <t>PIS</t>
  </si>
  <si>
    <t>03.03</t>
  </si>
  <si>
    <t>COFINS</t>
  </si>
  <si>
    <t>03.04</t>
  </si>
  <si>
    <t>INSS</t>
  </si>
  <si>
    <t>04</t>
  </si>
  <si>
    <t>BDI (BONIFICAÇÃO E DESPESAS INDIRETAS) OU LDI (LUCRO E DESPESAS INDIRETAS)</t>
  </si>
  <si>
    <t>BDI, FORAM APLICADOS NA FÓRMULA DEMONSTRADA ABAIXO:</t>
  </si>
  <si>
    <r>
      <t xml:space="preserve">BDI = </t>
    </r>
    <r>
      <rPr>
        <u/>
        <sz val="16"/>
        <color theme="1"/>
        <rFont val="Calibri"/>
        <family val="2"/>
      </rPr>
      <t xml:space="preserve">(1 + (AC + S + R + G)) (1 + DF) (1 + L) </t>
    </r>
    <r>
      <rPr>
        <sz val="16"/>
        <color theme="1"/>
        <rFont val="Calibri"/>
        <family val="2"/>
      </rPr>
      <t> -1</t>
    </r>
  </si>
  <si>
    <t>(1 - I)</t>
  </si>
  <si>
    <t>INSERIR ASSINATURA</t>
  </si>
  <si>
    <t>OBS.: PARA A OBTENÇÃO DO VALOR DO BDI DE 23,01%, TODOS OS ITENS PREVISTOS NESTE DEMONSTRATIVO DE COMPOSIÇÃO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</si>
</sst>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#,##0.0"/>
    <numFmt numFmtId="166" formatCode="_-* #,##0.00000_-;\-* #,##0.00000_-;_-* &quot;-&quot;??_-;_-@_-"/>
    <numFmt numFmtId="167" formatCode="#,##0.00_ ;\-#,##0.00\ 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ourier"/>
      <family val="3"/>
    </font>
    <font>
      <b/>
      <sz val="8"/>
      <color indexed="8"/>
      <name val="Courier"/>
      <family val="3"/>
    </font>
    <font>
      <sz val="11"/>
      <color theme="1"/>
      <name val="Courier"/>
      <family val="3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u/>
      <sz val="16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14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14" borderId="1" applyNumberFormat="0" applyAlignment="0" applyProtection="0"/>
    <xf numFmtId="0" fontId="24" fillId="10" borderId="1" applyNumberFormat="0" applyAlignment="0" applyProtection="0"/>
    <xf numFmtId="0" fontId="11" fillId="24" borderId="2" applyNumberFormat="0" applyAlignment="0" applyProtection="0"/>
    <xf numFmtId="0" fontId="17" fillId="0" borderId="4" applyNumberFormat="0" applyFill="0" applyAlignment="0" applyProtection="0"/>
    <xf numFmtId="0" fontId="11" fillId="24" borderId="2" applyNumberFormat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13" fillId="15" borderId="1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6" fillId="0" borderId="0" applyFill="0" applyBorder="0" applyAlignment="0" applyProtection="0"/>
    <xf numFmtId="0" fontId="25" fillId="15" borderId="0" applyNumberFormat="0" applyBorder="0" applyAlignment="0" applyProtection="0"/>
    <xf numFmtId="0" fontId="15" fillId="15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30" fillId="0" borderId="0"/>
    <xf numFmtId="0" fontId="7" fillId="0" borderId="0"/>
    <xf numFmtId="0" fontId="5" fillId="11" borderId="8" applyNumberFormat="0" applyFont="0" applyAlignment="0" applyProtection="0"/>
    <xf numFmtId="0" fontId="6" fillId="11" borderId="8" applyNumberFormat="0" applyFont="0" applyAlignment="0" applyProtection="0"/>
    <xf numFmtId="0" fontId="7" fillId="11" borderId="8" applyNumberFormat="0" applyFont="0" applyAlignment="0" applyProtection="0"/>
    <xf numFmtId="0" fontId="16" fillId="14" borderId="9" applyNumberFormat="0" applyAlignment="0" applyProtection="0"/>
    <xf numFmtId="0" fontId="16" fillId="10" borderId="9" applyNumberFormat="0" applyAlignment="0" applyProtection="0"/>
    <xf numFmtId="43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4" fontId="5" fillId="0" borderId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32" fillId="28" borderId="14" xfId="74" applyFont="1" applyFill="1" applyBorder="1" applyAlignment="1">
      <alignment horizontal="center" vertical="center" wrapText="1"/>
    </xf>
    <xf numFmtId="0" fontId="32" fillId="28" borderId="14" xfId="74" applyFont="1" applyFill="1" applyBorder="1" applyAlignment="1">
      <alignment horizontal="left" vertical="center" wrapText="1"/>
    </xf>
    <xf numFmtId="4" fontId="32" fillId="28" borderId="14" xfId="74" applyNumberFormat="1" applyFont="1" applyFill="1" applyBorder="1" applyAlignment="1">
      <alignment horizontal="center" vertical="center" wrapText="1"/>
    </xf>
    <xf numFmtId="0" fontId="32" fillId="29" borderId="14" xfId="74" applyFont="1" applyFill="1" applyBorder="1" applyAlignment="1">
      <alignment horizontal="center" vertical="center" wrapText="1"/>
    </xf>
    <xf numFmtId="0" fontId="32" fillId="30" borderId="14" xfId="74" applyFont="1" applyFill="1" applyBorder="1" applyAlignment="1">
      <alignment horizontal="center" vertical="center" wrapText="1"/>
    </xf>
    <xf numFmtId="0" fontId="32" fillId="30" borderId="14" xfId="74" applyFont="1" applyFill="1" applyBorder="1" applyAlignment="1">
      <alignment horizontal="left" vertical="center" wrapText="1"/>
    </xf>
    <xf numFmtId="4" fontId="32" fillId="30" borderId="14" xfId="74" applyNumberFormat="1" applyFont="1" applyFill="1" applyBorder="1" applyAlignment="1">
      <alignment horizontal="center" vertical="center" wrapText="1"/>
    </xf>
    <xf numFmtId="0" fontId="32" fillId="27" borderId="14" xfId="74" applyFont="1" applyFill="1" applyBorder="1" applyAlignment="1">
      <alignment horizontal="center" vertical="center" wrapText="1"/>
    </xf>
    <xf numFmtId="2" fontId="32" fillId="27" borderId="14" xfId="74" applyNumberFormat="1" applyFont="1" applyFill="1" applyBorder="1" applyAlignment="1">
      <alignment horizontal="center" vertical="center" wrapText="1"/>
    </xf>
    <xf numFmtId="0" fontId="32" fillId="0" borderId="14" xfId="74" applyFont="1" applyBorder="1" applyAlignment="1">
      <alignment horizontal="left" vertical="center" wrapText="1"/>
    </xf>
    <xf numFmtId="0" fontId="32" fillId="27" borderId="14" xfId="74" applyFont="1" applyFill="1" applyBorder="1" applyAlignment="1">
      <alignment horizontal="left" vertical="center" wrapText="1"/>
    </xf>
    <xf numFmtId="0" fontId="0" fillId="29" borderId="16" xfId="0" applyFill="1" applyBorder="1"/>
    <xf numFmtId="0" fontId="0" fillId="29" borderId="17" xfId="0" applyFill="1" applyBorder="1"/>
    <xf numFmtId="0" fontId="0" fillId="29" borderId="18" xfId="0" applyFill="1" applyBorder="1"/>
    <xf numFmtId="2" fontId="32" fillId="31" borderId="14" xfId="74" applyNumberFormat="1" applyFont="1" applyFill="1" applyBorder="1" applyAlignment="1">
      <alignment horizontal="center" vertical="center" wrapText="1"/>
    </xf>
    <xf numFmtId="0" fontId="0" fillId="29" borderId="21" xfId="0" applyFill="1" applyBorder="1"/>
    <xf numFmtId="0" fontId="0" fillId="29" borderId="0" xfId="0" applyFill="1" applyBorder="1"/>
    <xf numFmtId="0" fontId="0" fillId="29" borderId="22" xfId="0" applyFill="1" applyBorder="1"/>
    <xf numFmtId="0" fontId="0" fillId="29" borderId="23" xfId="0" applyFill="1" applyBorder="1"/>
    <xf numFmtId="0" fontId="0" fillId="29" borderId="24" xfId="0" applyFill="1" applyBorder="1"/>
    <xf numFmtId="0" fontId="0" fillId="29" borderId="25" xfId="0" applyFill="1" applyBorder="1"/>
    <xf numFmtId="0" fontId="32" fillId="0" borderId="14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0" fontId="33" fillId="29" borderId="14" xfId="74" applyFont="1" applyFill="1" applyBorder="1" applyAlignment="1">
      <alignment horizontal="center" vertical="center" wrapText="1"/>
    </xf>
    <xf numFmtId="2" fontId="32" fillId="0" borderId="14" xfId="74" applyNumberFormat="1" applyFont="1" applyBorder="1" applyAlignment="1">
      <alignment horizontal="center" vertical="center" wrapText="1"/>
    </xf>
    <xf numFmtId="165" fontId="32" fillId="28" borderId="14" xfId="74" applyNumberFormat="1" applyFont="1" applyFill="1" applyBorder="1" applyAlignment="1">
      <alignment horizontal="center" vertical="center" wrapText="1"/>
    </xf>
    <xf numFmtId="4" fontId="32" fillId="0" borderId="14" xfId="74" applyNumberFormat="1" applyFont="1" applyBorder="1" applyAlignment="1">
      <alignment horizontal="center" vertical="center" wrapText="1"/>
    </xf>
    <xf numFmtId="2" fontId="34" fillId="31" borderId="15" xfId="0" applyNumberFormat="1" applyFont="1" applyFill="1" applyBorder="1" applyAlignment="1">
      <alignment horizontal="center"/>
    </xf>
    <xf numFmtId="0" fontId="32" fillId="0" borderId="14" xfId="74" applyFont="1" applyFill="1" applyBorder="1" applyAlignment="1">
      <alignment horizontal="center" vertical="center" wrapText="1"/>
    </xf>
    <xf numFmtId="0" fontId="32" fillId="0" borderId="14" xfId="74" applyFont="1" applyFill="1" applyBorder="1" applyAlignment="1">
      <alignment horizontal="left" vertical="center" wrapText="1"/>
    </xf>
    <xf numFmtId="2" fontId="32" fillId="0" borderId="14" xfId="74" applyNumberFormat="1" applyFont="1" applyFill="1" applyBorder="1" applyAlignment="1">
      <alignment horizontal="center" vertical="center" wrapText="1"/>
    </xf>
    <xf numFmtId="166" fontId="32" fillId="28" borderId="14" xfId="80" applyNumberFormat="1" applyFont="1" applyFill="1" applyBorder="1" applyAlignment="1">
      <alignment horizontal="center" vertical="center" wrapText="1"/>
    </xf>
    <xf numFmtId="3" fontId="32" fillId="28" borderId="14" xfId="74" applyNumberFormat="1" applyFont="1" applyFill="1" applyBorder="1" applyAlignment="1">
      <alignment horizontal="center" vertical="center" wrapText="1"/>
    </xf>
    <xf numFmtId="0" fontId="2" fillId="0" borderId="0" xfId="102" applyProtection="1">
      <protection locked="0"/>
    </xf>
    <xf numFmtId="49" fontId="2" fillId="32" borderId="0" xfId="102" applyNumberFormat="1" applyFill="1" applyProtection="1">
      <protection locked="0"/>
    </xf>
    <xf numFmtId="49" fontId="2" fillId="32" borderId="31" xfId="102" applyNumberFormat="1" applyFill="1" applyBorder="1" applyProtection="1"/>
    <xf numFmtId="0" fontId="2" fillId="32" borderId="31" xfId="102" applyFill="1" applyBorder="1" applyAlignment="1" applyProtection="1">
      <alignment wrapText="1"/>
    </xf>
    <xf numFmtId="10" fontId="0" fillId="32" borderId="31" xfId="103" applyNumberFormat="1" applyFont="1" applyFill="1" applyBorder="1" applyAlignment="1" applyProtection="1">
      <alignment horizontal="center"/>
    </xf>
    <xf numFmtId="0" fontId="2" fillId="32" borderId="0" xfId="102" applyFill="1" applyProtection="1">
      <protection locked="0"/>
    </xf>
    <xf numFmtId="49" fontId="2" fillId="0" borderId="0" xfId="102" applyNumberFormat="1" applyProtection="1">
      <protection locked="0"/>
    </xf>
    <xf numFmtId="49" fontId="2" fillId="0" borderId="14" xfId="102" applyNumberFormat="1" applyBorder="1" applyProtection="1"/>
    <xf numFmtId="0" fontId="2" fillId="0" borderId="14" xfId="102" applyBorder="1" applyAlignment="1" applyProtection="1">
      <alignment wrapText="1"/>
    </xf>
    <xf numFmtId="10" fontId="0" fillId="0" borderId="14" xfId="103" applyNumberFormat="1" applyFont="1" applyBorder="1" applyAlignment="1" applyProtection="1">
      <alignment horizontal="center"/>
      <protection locked="0"/>
    </xf>
    <xf numFmtId="0" fontId="2" fillId="0" borderId="32" xfId="102" applyBorder="1" applyAlignment="1" applyProtection="1">
      <alignment wrapText="1"/>
    </xf>
    <xf numFmtId="10" fontId="0" fillId="0" borderId="32" xfId="103" applyNumberFormat="1" applyFont="1" applyBorder="1" applyAlignment="1" applyProtection="1">
      <alignment horizontal="center"/>
      <protection locked="0"/>
    </xf>
    <xf numFmtId="0" fontId="2" fillId="0" borderId="33" xfId="102" applyBorder="1" applyAlignment="1" applyProtection="1">
      <alignment wrapText="1"/>
    </xf>
    <xf numFmtId="10" fontId="0" fillId="0" borderId="33" xfId="103" applyNumberFormat="1" applyFont="1" applyBorder="1" applyAlignment="1" applyProtection="1">
      <alignment horizontal="center"/>
      <protection locked="0"/>
    </xf>
    <xf numFmtId="49" fontId="2" fillId="0" borderId="21" xfId="102" applyNumberFormat="1" applyBorder="1" applyProtection="1"/>
    <xf numFmtId="0" fontId="2" fillId="0" borderId="0" xfId="102" applyBorder="1" applyAlignment="1" applyProtection="1">
      <alignment wrapText="1"/>
    </xf>
    <xf numFmtId="10" fontId="0" fillId="0" borderId="34" xfId="103" applyNumberFormat="1" applyFont="1" applyBorder="1" applyAlignment="1" applyProtection="1">
      <alignment horizontal="center"/>
      <protection locked="0"/>
    </xf>
    <xf numFmtId="49" fontId="2" fillId="0" borderId="33" xfId="102" applyNumberFormat="1" applyBorder="1" applyProtection="1"/>
    <xf numFmtId="10" fontId="0" fillId="0" borderId="28" xfId="103" applyNumberFormat="1" applyFont="1" applyBorder="1" applyAlignment="1" applyProtection="1">
      <alignment horizontal="center"/>
      <protection locked="0"/>
    </xf>
    <xf numFmtId="10" fontId="2" fillId="0" borderId="0" xfId="102" applyNumberFormat="1" applyProtection="1">
      <protection locked="0"/>
    </xf>
    <xf numFmtId="0" fontId="2" fillId="0" borderId="27" xfId="102" applyBorder="1" applyAlignment="1" applyProtection="1">
      <alignment wrapText="1"/>
    </xf>
    <xf numFmtId="49" fontId="2" fillId="33" borderId="35" xfId="102" applyNumberFormat="1" applyFill="1" applyBorder="1" applyProtection="1"/>
    <xf numFmtId="0" fontId="2" fillId="33" borderId="35" xfId="102" applyFill="1" applyBorder="1" applyAlignment="1" applyProtection="1">
      <alignment wrapText="1"/>
    </xf>
    <xf numFmtId="10" fontId="0" fillId="33" borderId="35" xfId="103" applyNumberFormat="1" applyFont="1" applyFill="1" applyBorder="1" applyAlignment="1" applyProtection="1">
      <alignment horizontal="center"/>
    </xf>
    <xf numFmtId="10" fontId="0" fillId="0" borderId="0" xfId="103" applyNumberFormat="1" applyFont="1" applyProtection="1">
      <protection locked="0"/>
    </xf>
    <xf numFmtId="0" fontId="2" fillId="0" borderId="0" xfId="102" applyAlignment="1" applyProtection="1">
      <alignment wrapText="1"/>
    </xf>
    <xf numFmtId="0" fontId="37" fillId="0" borderId="0" xfId="102" applyFont="1" applyAlignment="1" applyProtection="1">
      <alignment horizontal="center"/>
    </xf>
    <xf numFmtId="49" fontId="2" fillId="0" borderId="21" xfId="102" applyNumberFormat="1" applyBorder="1" applyProtection="1">
      <protection locked="0"/>
    </xf>
    <xf numFmtId="0" fontId="37" fillId="0" borderId="0" xfId="102" applyFont="1" applyAlignment="1">
      <alignment horizontal="center"/>
    </xf>
    <xf numFmtId="10" fontId="0" fillId="0" borderId="22" xfId="103" applyNumberFormat="1" applyFont="1" applyBorder="1" applyAlignment="1" applyProtection="1">
      <alignment horizontal="center"/>
      <protection locked="0"/>
    </xf>
    <xf numFmtId="0" fontId="37" fillId="0" borderId="0" xfId="102" applyFont="1" applyAlignment="1" applyProtection="1">
      <alignment horizontal="center"/>
      <protection locked="0"/>
    </xf>
    <xf numFmtId="49" fontId="2" fillId="0" borderId="23" xfId="102" applyNumberFormat="1" applyBorder="1" applyProtection="1">
      <protection locked="0"/>
    </xf>
    <xf numFmtId="0" fontId="37" fillId="0" borderId="24" xfId="102" applyFont="1" applyBorder="1" applyAlignment="1">
      <alignment horizontal="center"/>
    </xf>
    <xf numFmtId="10" fontId="0" fillId="0" borderId="25" xfId="103" applyNumberFormat="1" applyFont="1" applyBorder="1" applyAlignment="1" applyProtection="1">
      <alignment horizontal="center"/>
      <protection locked="0"/>
    </xf>
    <xf numFmtId="0" fontId="2" fillId="0" borderId="0" xfId="102" applyAlignment="1" applyProtection="1">
      <alignment wrapText="1"/>
      <protection locked="0"/>
    </xf>
    <xf numFmtId="167" fontId="0" fillId="0" borderId="0" xfId="104" applyNumberFormat="1" applyFont="1" applyAlignment="1" applyProtection="1">
      <alignment horizontal="center"/>
      <protection locked="0"/>
    </xf>
    <xf numFmtId="10" fontId="0" fillId="0" borderId="0" xfId="103" applyNumberFormat="1" applyFont="1" applyAlignment="1" applyProtection="1">
      <alignment horizontal="center"/>
      <protection locked="0"/>
    </xf>
    <xf numFmtId="49" fontId="1" fillId="0" borderId="21" xfId="102" applyNumberFormat="1" applyFont="1" applyBorder="1" applyProtection="1"/>
    <xf numFmtId="49" fontId="35" fillId="0" borderId="24" xfId="102" applyNumberFormat="1" applyFont="1" applyBorder="1" applyAlignment="1" applyProtection="1">
      <alignment horizontal="center" vertical="center"/>
      <protection locked="0"/>
    </xf>
    <xf numFmtId="0" fontId="36" fillId="0" borderId="16" xfId="102" applyFont="1" applyBorder="1" applyAlignment="1" applyProtection="1">
      <alignment horizontal="center" vertical="center" wrapText="1"/>
    </xf>
    <xf numFmtId="0" fontId="2" fillId="0" borderId="17" xfId="102" applyBorder="1" applyProtection="1"/>
    <xf numFmtId="0" fontId="2" fillId="0" borderId="21" xfId="102" applyBorder="1" applyProtection="1"/>
    <xf numFmtId="0" fontId="2" fillId="0" borderId="0" xfId="102" applyBorder="1" applyProtection="1"/>
    <xf numFmtId="0" fontId="2" fillId="0" borderId="26" xfId="102" applyBorder="1" applyProtection="1"/>
    <xf numFmtId="0" fontId="2" fillId="0" borderId="27" xfId="102" applyBorder="1" applyProtection="1"/>
    <xf numFmtId="10" fontId="36" fillId="0" borderId="18" xfId="102" applyNumberFormat="1" applyFont="1" applyBorder="1" applyAlignment="1" applyProtection="1">
      <alignment horizontal="center" vertical="center"/>
      <protection locked="0"/>
    </xf>
    <xf numFmtId="10" fontId="36" fillId="0" borderId="22" xfId="102" applyNumberFormat="1" applyFont="1" applyBorder="1" applyAlignment="1" applyProtection="1">
      <alignment horizontal="center" vertical="center"/>
      <protection locked="0"/>
    </xf>
    <xf numFmtId="10" fontId="36" fillId="0" borderId="28" xfId="102" applyNumberFormat="1" applyFont="1" applyBorder="1" applyAlignment="1" applyProtection="1">
      <alignment horizontal="center" vertical="center"/>
      <protection locked="0"/>
    </xf>
    <xf numFmtId="49" fontId="2" fillId="0" borderId="29" xfId="102" applyNumberFormat="1" applyBorder="1" applyAlignment="1" applyProtection="1">
      <alignment horizontal="center" vertical="center" wrapText="1"/>
    </xf>
    <xf numFmtId="49" fontId="2" fillId="0" borderId="30" xfId="102" applyNumberFormat="1" applyBorder="1" applyAlignment="1" applyProtection="1">
      <alignment horizontal="center" vertical="center" wrapText="1"/>
    </xf>
    <xf numFmtId="0" fontId="2" fillId="0" borderId="29" xfId="102" applyBorder="1" applyAlignment="1" applyProtection="1">
      <alignment horizontal="center" vertical="center" wrapText="1"/>
    </xf>
    <xf numFmtId="0" fontId="2" fillId="0" borderId="30" xfId="102" applyBorder="1" applyAlignment="1" applyProtection="1">
      <alignment horizontal="center" vertical="center" wrapText="1"/>
    </xf>
    <xf numFmtId="10" fontId="0" fillId="0" borderId="29" xfId="103" applyNumberFormat="1" applyFont="1" applyBorder="1" applyAlignment="1" applyProtection="1">
      <alignment horizontal="center" vertical="center" wrapText="1"/>
    </xf>
    <xf numFmtId="10" fontId="0" fillId="0" borderId="30" xfId="103" applyNumberFormat="1" applyFont="1" applyBorder="1" applyAlignment="1" applyProtection="1">
      <alignment horizontal="center" vertical="center" wrapText="1"/>
    </xf>
    <xf numFmtId="0" fontId="34" fillId="31" borderId="15" xfId="0" applyFont="1" applyFill="1" applyBorder="1" applyAlignment="1">
      <alignment horizontal="center"/>
    </xf>
    <xf numFmtId="0" fontId="34" fillId="31" borderId="19" xfId="0" applyFont="1" applyFill="1" applyBorder="1" applyAlignment="1">
      <alignment horizontal="center"/>
    </xf>
    <xf numFmtId="0" fontId="34" fillId="31" borderId="20" xfId="0" applyFont="1" applyFill="1" applyBorder="1" applyAlignment="1">
      <alignment horizontal="center"/>
    </xf>
    <xf numFmtId="2" fontId="31" fillId="0" borderId="21" xfId="72" applyNumberFormat="1" applyFont="1" applyBorder="1" applyAlignment="1">
      <alignment horizontal="center" vertical="center"/>
    </xf>
    <xf numFmtId="2" fontId="31" fillId="0" borderId="0" xfId="72" applyNumberFormat="1" applyFont="1" applyBorder="1" applyAlignment="1">
      <alignment horizontal="center" vertical="center"/>
    </xf>
    <xf numFmtId="2" fontId="31" fillId="0" borderId="22" xfId="72" applyNumberFormat="1" applyFont="1" applyBorder="1" applyAlignment="1">
      <alignment horizontal="center" vertical="center"/>
    </xf>
    <xf numFmtId="2" fontId="31" fillId="0" borderId="23" xfId="72" applyNumberFormat="1" applyFont="1" applyBorder="1" applyAlignment="1">
      <alignment horizontal="center" vertical="center"/>
    </xf>
    <xf numFmtId="2" fontId="31" fillId="0" borderId="24" xfId="72" applyNumberFormat="1" applyFont="1" applyBorder="1" applyAlignment="1">
      <alignment horizontal="center" vertical="center"/>
    </xf>
    <xf numFmtId="2" fontId="31" fillId="0" borderId="25" xfId="72" applyNumberFormat="1" applyFont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2 2" xfId="8" xr:uid="{00000000-0005-0000-0000-000007000000}"/>
    <cellStyle name="20% - Ênfase3 2" xfId="9" xr:uid="{00000000-0005-0000-0000-000008000000}"/>
    <cellStyle name="20% - Ênfase4 2" xfId="10" xr:uid="{00000000-0005-0000-0000-000009000000}"/>
    <cellStyle name="20% - Ênfase5 2" xfId="11" xr:uid="{00000000-0005-0000-0000-00000A000000}"/>
    <cellStyle name="20% - Ênfase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Ênfase1 2" xfId="19" xr:uid="{00000000-0005-0000-0000-000012000000}"/>
    <cellStyle name="40% - Ênfase2 2" xfId="20" xr:uid="{00000000-0005-0000-0000-000013000000}"/>
    <cellStyle name="40% - Ênfase3 2" xfId="21" xr:uid="{00000000-0005-0000-0000-000014000000}"/>
    <cellStyle name="40% - Ênfase4 2" xfId="22" xr:uid="{00000000-0005-0000-0000-000015000000}"/>
    <cellStyle name="40% - Ênfase5 2" xfId="23" xr:uid="{00000000-0005-0000-0000-000016000000}"/>
    <cellStyle name="40% - Ênfase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Ênfase1 2" xfId="31" xr:uid="{00000000-0005-0000-0000-00001E000000}"/>
    <cellStyle name="60% - Ênfase2 2" xfId="32" xr:uid="{00000000-0005-0000-0000-00001F000000}"/>
    <cellStyle name="60% - Ênfase3 2" xfId="33" xr:uid="{00000000-0005-0000-0000-000020000000}"/>
    <cellStyle name="60% - Ênfase4 2" xfId="34" xr:uid="{00000000-0005-0000-0000-000021000000}"/>
    <cellStyle name="60% - Ênfase5 2" xfId="35" xr:uid="{00000000-0005-0000-0000-000022000000}"/>
    <cellStyle name="60% - Ênfase6 2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om 2" xfId="44" xr:uid="{00000000-0005-0000-0000-00002B000000}"/>
    <cellStyle name="Calculation" xfId="45" xr:uid="{00000000-0005-0000-0000-00002C000000}"/>
    <cellStyle name="Cálculo 2" xfId="46" xr:uid="{00000000-0005-0000-0000-00002D000000}"/>
    <cellStyle name="Célula de Verificação 2" xfId="47" xr:uid="{00000000-0005-0000-0000-00002E000000}"/>
    <cellStyle name="Célula Vinculada 2" xfId="48" xr:uid="{00000000-0005-0000-0000-00002F000000}"/>
    <cellStyle name="Check Cell" xfId="49" xr:uid="{00000000-0005-0000-0000-000030000000}"/>
    <cellStyle name="Ênfase1 2" xfId="50" xr:uid="{00000000-0005-0000-0000-000031000000}"/>
    <cellStyle name="Ênfase2 2" xfId="51" xr:uid="{00000000-0005-0000-0000-000032000000}"/>
    <cellStyle name="Ênfase3 2" xfId="52" xr:uid="{00000000-0005-0000-0000-000033000000}"/>
    <cellStyle name="Ênfase4 2" xfId="53" xr:uid="{00000000-0005-0000-0000-000034000000}"/>
    <cellStyle name="Ênfase5 2" xfId="54" xr:uid="{00000000-0005-0000-0000-000035000000}"/>
    <cellStyle name="Ênfase6 2" xfId="55" xr:uid="{00000000-0005-0000-0000-000036000000}"/>
    <cellStyle name="Entrada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Incorreto 2" xfId="63" xr:uid="{00000000-0005-0000-0000-00003E000000}"/>
    <cellStyle name="Input" xfId="64" xr:uid="{00000000-0005-0000-0000-00003F000000}"/>
    <cellStyle name="Linked Cell" xfId="65" xr:uid="{00000000-0005-0000-0000-000040000000}"/>
    <cellStyle name="Moeda 2" xfId="66" xr:uid="{00000000-0005-0000-0000-000042000000}"/>
    <cellStyle name="Moeda 3" xfId="101" xr:uid="{00000000-0005-0000-0000-000043000000}"/>
    <cellStyle name="Neutra 2" xfId="67" xr:uid="{00000000-0005-0000-0000-000044000000}"/>
    <cellStyle name="Neutral" xfId="68" xr:uid="{00000000-0005-0000-0000-000045000000}"/>
    <cellStyle name="Normal" xfId="0" builtinId="0"/>
    <cellStyle name="Normal 2" xfId="69" xr:uid="{00000000-0005-0000-0000-000047000000}"/>
    <cellStyle name="Normal 2 2" xfId="70" xr:uid="{00000000-0005-0000-0000-000048000000}"/>
    <cellStyle name="Normal 2 3" xfId="71" xr:uid="{00000000-0005-0000-0000-000049000000}"/>
    <cellStyle name="Normal 3" xfId="72" xr:uid="{00000000-0005-0000-0000-00004A000000}"/>
    <cellStyle name="Normal 4" xfId="73" xr:uid="{00000000-0005-0000-0000-00004B000000}"/>
    <cellStyle name="Normal 5" xfId="99" xr:uid="{00000000-0005-0000-0000-00004C000000}"/>
    <cellStyle name="Normal 5 2" xfId="102" xr:uid="{9A52AEAE-0704-4E4D-A118-E54354E3C468}"/>
    <cellStyle name="Normal_Pesquisa no referencial 10 de maio de 2013" xfId="74" xr:uid="{00000000-0005-0000-0000-00004D000000}"/>
    <cellStyle name="Nota 2" xfId="75" xr:uid="{00000000-0005-0000-0000-00004E000000}"/>
    <cellStyle name="Nota 3" xfId="76" xr:uid="{00000000-0005-0000-0000-00004F000000}"/>
    <cellStyle name="Note" xfId="77" xr:uid="{00000000-0005-0000-0000-000050000000}"/>
    <cellStyle name="Output" xfId="78" xr:uid="{00000000-0005-0000-0000-000051000000}"/>
    <cellStyle name="Porcentagem 2" xfId="103" xr:uid="{7EFE505D-58F3-4BD0-8571-0D8E069484F6}"/>
    <cellStyle name="Saída 2" xfId="79" xr:uid="{00000000-0005-0000-0000-000053000000}"/>
    <cellStyle name="Texto de Aviso 2" xfId="81" xr:uid="{00000000-0005-0000-0000-000054000000}"/>
    <cellStyle name="Texto Explicativo 2" xfId="82" xr:uid="{00000000-0005-0000-0000-000055000000}"/>
    <cellStyle name="Title" xfId="83" xr:uid="{00000000-0005-0000-0000-000056000000}"/>
    <cellStyle name="Título 1 2" xfId="84" xr:uid="{00000000-0005-0000-0000-000057000000}"/>
    <cellStyle name="Título 10" xfId="85" xr:uid="{00000000-0005-0000-0000-000058000000}"/>
    <cellStyle name="Título 11" xfId="86" xr:uid="{00000000-0005-0000-0000-000059000000}"/>
    <cellStyle name="Título 12" xfId="87" xr:uid="{00000000-0005-0000-0000-00005A000000}"/>
    <cellStyle name="Título 13" xfId="88" xr:uid="{00000000-0005-0000-0000-00005B000000}"/>
    <cellStyle name="Título 2 2" xfId="89" xr:uid="{00000000-0005-0000-0000-00005C000000}"/>
    <cellStyle name="Título 3 2" xfId="90" xr:uid="{00000000-0005-0000-0000-00005D000000}"/>
    <cellStyle name="Título 4 2" xfId="91" xr:uid="{00000000-0005-0000-0000-00005E000000}"/>
    <cellStyle name="Título 5" xfId="92" xr:uid="{00000000-0005-0000-0000-00005F000000}"/>
    <cellStyle name="Título 6" xfId="93" xr:uid="{00000000-0005-0000-0000-000060000000}"/>
    <cellStyle name="Título 7" xfId="94" xr:uid="{00000000-0005-0000-0000-000061000000}"/>
    <cellStyle name="Título 8" xfId="95" xr:uid="{00000000-0005-0000-0000-000062000000}"/>
    <cellStyle name="Título 9" xfId="96" xr:uid="{00000000-0005-0000-0000-000063000000}"/>
    <cellStyle name="Total 2" xfId="97" xr:uid="{00000000-0005-0000-0000-000064000000}"/>
    <cellStyle name="Vírgula" xfId="80" builtinId="3"/>
    <cellStyle name="Vírgula 2" xfId="104" xr:uid="{10A81C49-A3AE-42C6-872A-F65A00384244}"/>
    <cellStyle name="Vírgula 4" xfId="100" xr:uid="{00000000-0005-0000-0000-000066000000}"/>
    <cellStyle name="Warning Text" xfId="98" xr:uid="{00000000-0005-0000-0000-000067000000}"/>
  </cellStyles>
  <dxfs count="9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55DD-7C1A-4F28-B24F-D31B74C6BBFB}">
  <sheetPr>
    <pageSetUpPr fitToPage="1"/>
  </sheetPr>
  <dimension ref="A1:F39"/>
  <sheetViews>
    <sheetView tabSelected="1" view="pageBreakPreview" zoomScaleSheetLayoutView="100" workbookViewId="0">
      <pane ySplit="7" topLeftCell="A8" activePane="bottomLeft" state="frozen"/>
      <selection activeCell="B7" sqref="B7"/>
      <selection pane="bottomLeft" activeCell="C28" sqref="C28"/>
    </sheetView>
  </sheetViews>
  <sheetFormatPr defaultColWidth="9.140625" defaultRowHeight="15" x14ac:dyDescent="0.25"/>
  <cols>
    <col min="1" max="1" width="9.140625" style="34" customWidth="1"/>
    <col min="2" max="2" width="7.5703125" style="40" customWidth="1"/>
    <col min="3" max="3" width="91.42578125" style="68" customWidth="1"/>
    <col min="4" max="4" width="14.7109375" style="70" bestFit="1" customWidth="1"/>
    <col min="5" max="16384" width="9.140625" style="34"/>
  </cols>
  <sheetData>
    <row r="1" spans="1:4" ht="39.75" customHeight="1" x14ac:dyDescent="0.25">
      <c r="B1" s="72" t="s">
        <v>261</v>
      </c>
      <c r="C1" s="72"/>
      <c r="D1" s="72"/>
    </row>
    <row r="2" spans="1:4" ht="15" customHeight="1" x14ac:dyDescent="0.25">
      <c r="B2" s="73" t="s">
        <v>262</v>
      </c>
      <c r="C2" s="74"/>
      <c r="D2" s="79"/>
    </row>
    <row r="3" spans="1:4" ht="15" customHeight="1" x14ac:dyDescent="0.25">
      <c r="B3" s="75"/>
      <c r="C3" s="76"/>
      <c r="D3" s="80"/>
    </row>
    <row r="4" spans="1:4" ht="15" customHeight="1" x14ac:dyDescent="0.25">
      <c r="B4" s="75"/>
      <c r="C4" s="76"/>
      <c r="D4" s="80"/>
    </row>
    <row r="5" spans="1:4" ht="15.75" customHeight="1" thickBot="1" x14ac:dyDescent="0.3">
      <c r="B5" s="77"/>
      <c r="C5" s="78"/>
      <c r="D5" s="81"/>
    </row>
    <row r="6" spans="1:4" ht="15" customHeight="1" x14ac:dyDescent="0.25">
      <c r="B6" s="82" t="s">
        <v>263</v>
      </c>
      <c r="C6" s="84" t="s">
        <v>0</v>
      </c>
      <c r="D6" s="86" t="s">
        <v>264</v>
      </c>
    </row>
    <row r="7" spans="1:4" ht="31.5" customHeight="1" thickBot="1" x14ac:dyDescent="0.3">
      <c r="B7" s="83"/>
      <c r="C7" s="85"/>
      <c r="D7" s="87"/>
    </row>
    <row r="8" spans="1:4" s="39" customFormat="1" x14ac:dyDescent="0.25">
      <c r="A8" s="35"/>
      <c r="B8" s="36" t="s">
        <v>265</v>
      </c>
      <c r="C8" s="37" t="s">
        <v>266</v>
      </c>
      <c r="D8" s="38">
        <f>SUM(D9:D12)</f>
        <v>0</v>
      </c>
    </row>
    <row r="9" spans="1:4" x14ac:dyDescent="0.25">
      <c r="A9" s="40"/>
      <c r="B9" s="41" t="s">
        <v>267</v>
      </c>
      <c r="C9" s="42" t="s">
        <v>268</v>
      </c>
      <c r="D9" s="43"/>
    </row>
    <row r="10" spans="1:4" x14ac:dyDescent="0.25">
      <c r="A10" s="40"/>
      <c r="B10" s="41" t="s">
        <v>269</v>
      </c>
      <c r="C10" s="42" t="s">
        <v>270</v>
      </c>
      <c r="D10" s="43"/>
    </row>
    <row r="11" spans="1:4" x14ac:dyDescent="0.25">
      <c r="A11" s="40"/>
      <c r="B11" s="41" t="s">
        <v>271</v>
      </c>
      <c r="C11" s="44" t="s">
        <v>272</v>
      </c>
      <c r="D11" s="45"/>
    </row>
    <row r="12" spans="1:4" ht="15.75" thickBot="1" x14ac:dyDescent="0.3">
      <c r="A12" s="40"/>
      <c r="B12" s="41" t="s">
        <v>273</v>
      </c>
      <c r="C12" s="46" t="s">
        <v>274</v>
      </c>
      <c r="D12" s="47"/>
    </row>
    <row r="13" spans="1:4" ht="9.9499999999999993" customHeight="1" thickBot="1" x14ac:dyDescent="0.3">
      <c r="A13" s="40"/>
      <c r="B13" s="48"/>
      <c r="C13" s="49"/>
      <c r="D13" s="50"/>
    </row>
    <row r="14" spans="1:4" s="39" customFormat="1" x14ac:dyDescent="0.25">
      <c r="A14" s="35"/>
      <c r="B14" s="36" t="s">
        <v>275</v>
      </c>
      <c r="C14" s="37" t="s">
        <v>276</v>
      </c>
      <c r="D14" s="38">
        <f>SUM(D15)</f>
        <v>0</v>
      </c>
    </row>
    <row r="15" spans="1:4" ht="15.75" thickBot="1" x14ac:dyDescent="0.3">
      <c r="A15" s="40"/>
      <c r="B15" s="51" t="s">
        <v>277</v>
      </c>
      <c r="C15" s="46" t="s">
        <v>278</v>
      </c>
      <c r="D15" s="47"/>
    </row>
    <row r="16" spans="1:4" ht="9.9499999999999993" customHeight="1" thickBot="1" x14ac:dyDescent="0.3">
      <c r="A16" s="40"/>
      <c r="B16" s="48"/>
      <c r="C16" s="49"/>
      <c r="D16" s="52"/>
    </row>
    <row r="17" spans="1:6" s="39" customFormat="1" x14ac:dyDescent="0.25">
      <c r="A17" s="35"/>
      <c r="B17" s="36" t="s">
        <v>279</v>
      </c>
      <c r="C17" s="37" t="s">
        <v>280</v>
      </c>
      <c r="D17" s="38">
        <f>SUM(D18:D21)</f>
        <v>0</v>
      </c>
    </row>
    <row r="18" spans="1:6" x14ac:dyDescent="0.25">
      <c r="A18" s="40"/>
      <c r="B18" s="41" t="s">
        <v>281</v>
      </c>
      <c r="C18" s="42" t="s">
        <v>282</v>
      </c>
      <c r="D18" s="43"/>
    </row>
    <row r="19" spans="1:6" x14ac:dyDescent="0.25">
      <c r="A19" s="40"/>
      <c r="B19" s="41" t="s">
        <v>283</v>
      </c>
      <c r="C19" s="42" t="s">
        <v>284</v>
      </c>
      <c r="D19" s="43"/>
    </row>
    <row r="20" spans="1:6" x14ac:dyDescent="0.25">
      <c r="A20" s="40"/>
      <c r="B20" s="41" t="s">
        <v>285</v>
      </c>
      <c r="C20" s="42" t="s">
        <v>286</v>
      </c>
      <c r="D20" s="43"/>
    </row>
    <row r="21" spans="1:6" ht="15.75" thickBot="1" x14ac:dyDescent="0.3">
      <c r="A21" s="40"/>
      <c r="B21" s="51" t="s">
        <v>287</v>
      </c>
      <c r="C21" s="46" t="s">
        <v>288</v>
      </c>
      <c r="D21" s="43"/>
      <c r="F21" s="53"/>
    </row>
    <row r="22" spans="1:6" ht="9.9499999999999993" customHeight="1" thickBot="1" x14ac:dyDescent="0.3">
      <c r="A22" s="40"/>
      <c r="B22" s="48"/>
      <c r="C22" s="54"/>
      <c r="D22" s="50"/>
    </row>
    <row r="23" spans="1:6" ht="15.75" thickBot="1" x14ac:dyDescent="0.3">
      <c r="A23" s="40"/>
      <c r="B23" s="55" t="s">
        <v>289</v>
      </c>
      <c r="C23" s="56" t="s">
        <v>290</v>
      </c>
      <c r="D23" s="57">
        <f>((1+(D9+D10+D11))*(1+D12)*(1+D15)/(1-(D18+D19+D20+D21))-1)</f>
        <v>0</v>
      </c>
      <c r="F23" s="58"/>
    </row>
    <row r="24" spans="1:6" x14ac:dyDescent="0.25">
      <c r="B24" s="48"/>
      <c r="C24" s="49"/>
      <c r="D24" s="63"/>
    </row>
    <row r="25" spans="1:6" ht="17.25" customHeight="1" x14ac:dyDescent="0.25">
      <c r="B25" s="71" t="s">
        <v>295</v>
      </c>
      <c r="C25" s="59"/>
      <c r="D25" s="63"/>
    </row>
    <row r="26" spans="1:6" x14ac:dyDescent="0.25">
      <c r="B26" s="48" t="s">
        <v>291</v>
      </c>
      <c r="C26" s="59"/>
      <c r="D26" s="63"/>
    </row>
    <row r="27" spans="1:6" x14ac:dyDescent="0.25">
      <c r="B27" s="48"/>
      <c r="C27" s="59"/>
      <c r="D27" s="63"/>
    </row>
    <row r="28" spans="1:6" x14ac:dyDescent="0.25">
      <c r="B28" s="48"/>
      <c r="C28" s="59"/>
      <c r="D28" s="63"/>
    </row>
    <row r="29" spans="1:6" x14ac:dyDescent="0.25">
      <c r="B29" s="48"/>
      <c r="C29" s="59"/>
      <c r="D29" s="63"/>
    </row>
    <row r="30" spans="1:6" ht="21" x14ac:dyDescent="0.35">
      <c r="B30" s="48"/>
      <c r="C30" s="60" t="s">
        <v>292</v>
      </c>
      <c r="D30" s="63"/>
    </row>
    <row r="31" spans="1:6" ht="21" x14ac:dyDescent="0.35">
      <c r="B31" s="48"/>
      <c r="C31" s="60" t="s">
        <v>293</v>
      </c>
      <c r="D31" s="63"/>
    </row>
    <row r="32" spans="1:6" ht="21" x14ac:dyDescent="0.35">
      <c r="B32" s="61"/>
      <c r="C32" s="62"/>
      <c r="D32" s="63"/>
    </row>
    <row r="33" spans="2:4" ht="21" customHeight="1" x14ac:dyDescent="0.35">
      <c r="B33" s="61"/>
      <c r="C33" s="64" t="s">
        <v>294</v>
      </c>
      <c r="D33" s="63"/>
    </row>
    <row r="34" spans="2:4" ht="21" x14ac:dyDescent="0.35">
      <c r="B34" s="61"/>
      <c r="C34" s="62"/>
      <c r="D34" s="63"/>
    </row>
    <row r="35" spans="2:4" ht="21" x14ac:dyDescent="0.35">
      <c r="B35" s="65"/>
      <c r="C35" s="66"/>
      <c r="D35" s="67"/>
    </row>
    <row r="36" spans="2:4" x14ac:dyDescent="0.25">
      <c r="D36" s="69"/>
    </row>
    <row r="37" spans="2:4" x14ac:dyDescent="0.25">
      <c r="D37" s="69"/>
    </row>
    <row r="38" spans="2:4" x14ac:dyDescent="0.25">
      <c r="D38" s="69"/>
    </row>
    <row r="39" spans="2:4" x14ac:dyDescent="0.25">
      <c r="D39" s="69"/>
    </row>
  </sheetData>
  <sheetProtection algorithmName="SHA-512" hashValue="gxKLS6uVoPYwG5qokca8dS/jiltsddVD7oW2s5jMdX+nPxPMgTIS+j0oyrosUTXJq4jB3V8cN/jSvsd6T0OLLQ==" saltValue="W7WfH9GE5ttnZqbZmL/TJA==" spinCount="100000" sheet="1" objects="1" scenarios="1"/>
  <mergeCells count="6">
    <mergeCell ref="B1:D1"/>
    <mergeCell ref="B2:C5"/>
    <mergeCell ref="D2:D5"/>
    <mergeCell ref="B6:B7"/>
    <mergeCell ref="C6:C7"/>
    <mergeCell ref="D6:D7"/>
  </mergeCells>
  <pageMargins left="0.51181102362204722" right="0.51181102362204722" top="0.78740157480314965" bottom="0.78740157480314965" header="0.31496062992125984" footer="0.31496062992125984"/>
  <pageSetup paperSize="9" scale="82" fitToHeight="0" orientation="portrait" r:id="rId1"/>
  <headerFooter>
    <oddFooter>&amp;L&amp;A&amp;CPágina &amp;P de &amp;N&amp;RRegis da SilvaCREA SC 115225-0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5"/>
  <sheetViews>
    <sheetView topLeftCell="A316" zoomScale="80" zoomScaleNormal="80" workbookViewId="0">
      <selection activeCell="A331" sqref="A331:G340"/>
    </sheetView>
  </sheetViews>
  <sheetFormatPr defaultRowHeight="12.75" x14ac:dyDescent="0.2"/>
  <cols>
    <col min="1" max="1" width="13.42578125" bestFit="1" customWidth="1"/>
    <col min="2" max="2" width="11.28515625" customWidth="1"/>
    <col min="3" max="3" width="70.85546875" customWidth="1"/>
    <col min="4" max="4" width="8.28515625" customWidth="1"/>
    <col min="5" max="5" width="13.42578125" customWidth="1"/>
    <col min="6" max="6" width="12.140625" customWidth="1"/>
    <col min="7" max="7" width="13.7109375" bestFit="1" customWidth="1"/>
  </cols>
  <sheetData>
    <row r="1" spans="1:7" x14ac:dyDescent="0.2">
      <c r="A1" s="91" t="s">
        <v>29</v>
      </c>
      <c r="B1" s="92"/>
      <c r="C1" s="92"/>
      <c r="D1" s="92"/>
      <c r="E1" s="92"/>
      <c r="F1" s="92"/>
      <c r="G1" s="93"/>
    </row>
    <row r="2" spans="1:7" x14ac:dyDescent="0.2">
      <c r="A2" s="91" t="s">
        <v>1</v>
      </c>
      <c r="B2" s="92"/>
      <c r="C2" s="92"/>
      <c r="D2" s="92"/>
      <c r="E2" s="92"/>
      <c r="F2" s="92"/>
      <c r="G2" s="93"/>
    </row>
    <row r="3" spans="1:7" x14ac:dyDescent="0.2">
      <c r="A3" s="91" t="e">
        <f>#REF!</f>
        <v>#REF!</v>
      </c>
      <c r="B3" s="92"/>
      <c r="C3" s="92"/>
      <c r="D3" s="92"/>
      <c r="E3" s="92"/>
      <c r="F3" s="92"/>
      <c r="G3" s="93"/>
    </row>
    <row r="4" spans="1:7" x14ac:dyDescent="0.2">
      <c r="A4" s="94" t="s">
        <v>260</v>
      </c>
      <c r="B4" s="95"/>
      <c r="C4" s="95"/>
      <c r="D4" s="95"/>
      <c r="E4" s="95"/>
      <c r="F4" s="95"/>
      <c r="G4" s="96"/>
    </row>
    <row r="5" spans="1:7" ht="36" x14ac:dyDescent="0.2">
      <c r="A5" s="22" t="s">
        <v>8</v>
      </c>
      <c r="B5" s="22" t="s">
        <v>30</v>
      </c>
      <c r="C5" s="10" t="s">
        <v>31</v>
      </c>
      <c r="D5" s="22" t="s">
        <v>17</v>
      </c>
      <c r="E5" s="23" t="s">
        <v>32</v>
      </c>
      <c r="F5" s="24" t="s">
        <v>258</v>
      </c>
      <c r="G5" s="24" t="s">
        <v>11</v>
      </c>
    </row>
    <row r="6" spans="1:7" x14ac:dyDescent="0.2">
      <c r="A6" s="22" t="s">
        <v>23</v>
      </c>
      <c r="B6" s="22">
        <v>88247</v>
      </c>
      <c r="C6" s="10" t="s">
        <v>26</v>
      </c>
      <c r="D6" s="22" t="s">
        <v>25</v>
      </c>
      <c r="E6" s="22">
        <v>0.21199999999999999</v>
      </c>
      <c r="F6" s="22">
        <v>13.48</v>
      </c>
      <c r="G6" s="25">
        <f>F6*E6</f>
        <v>2.8577599999999999</v>
      </c>
    </row>
    <row r="7" spans="1:7" x14ac:dyDescent="0.2">
      <c r="A7" s="22" t="s">
        <v>23</v>
      </c>
      <c r="B7" s="22">
        <v>88264</v>
      </c>
      <c r="C7" s="10" t="s">
        <v>24</v>
      </c>
      <c r="D7" s="22" t="s">
        <v>25</v>
      </c>
      <c r="E7" s="22">
        <v>0.21199999999999999</v>
      </c>
      <c r="F7" s="22">
        <v>16.98</v>
      </c>
      <c r="G7" s="25">
        <f>F7*E7</f>
        <v>3.5997599999999998</v>
      </c>
    </row>
    <row r="8" spans="1:7" ht="36" x14ac:dyDescent="0.2">
      <c r="A8" s="22" t="s">
        <v>12</v>
      </c>
      <c r="B8" s="22">
        <v>1000</v>
      </c>
      <c r="C8" s="10" t="s">
        <v>33</v>
      </c>
      <c r="D8" s="22" t="s">
        <v>17</v>
      </c>
      <c r="E8" s="22">
        <v>1.0149999999999999</v>
      </c>
      <c r="F8" s="22">
        <v>67.31</v>
      </c>
      <c r="G8" s="25">
        <f>F8*E8</f>
        <v>68.319649999999996</v>
      </c>
    </row>
    <row r="9" spans="1:7" ht="24" x14ac:dyDescent="0.2">
      <c r="A9" s="22" t="s">
        <v>12</v>
      </c>
      <c r="B9" s="22">
        <v>21127</v>
      </c>
      <c r="C9" s="10" t="s">
        <v>34</v>
      </c>
      <c r="D9" s="22" t="s">
        <v>9</v>
      </c>
      <c r="E9" s="22">
        <v>8.9999999999999993E-3</v>
      </c>
      <c r="F9" s="22">
        <v>2.42</v>
      </c>
      <c r="G9" s="25">
        <f>F9*E9</f>
        <v>2.1779999999999997E-2</v>
      </c>
    </row>
    <row r="10" spans="1:7" x14ac:dyDescent="0.2">
      <c r="A10" s="12"/>
      <c r="B10" s="13"/>
      <c r="C10" s="14"/>
      <c r="D10" s="88" t="s">
        <v>259</v>
      </c>
      <c r="E10" s="89"/>
      <c r="F10" s="90"/>
      <c r="G10" s="15">
        <f>SUM(G6:G7)</f>
        <v>6.4575199999999997</v>
      </c>
    </row>
    <row r="11" spans="1:7" x14ac:dyDescent="0.2">
      <c r="A11" s="16"/>
      <c r="B11" s="17"/>
      <c r="C11" s="18"/>
      <c r="D11" s="88" t="s">
        <v>28</v>
      </c>
      <c r="E11" s="89"/>
      <c r="F11" s="90"/>
      <c r="G11" s="15">
        <f>SUM(G8:G9)</f>
        <v>68.341430000000003</v>
      </c>
    </row>
    <row r="12" spans="1:7" x14ac:dyDescent="0.2">
      <c r="A12" s="19"/>
      <c r="B12" s="20"/>
      <c r="C12" s="21"/>
      <c r="D12" s="88" t="s">
        <v>27</v>
      </c>
      <c r="E12" s="89"/>
      <c r="F12" s="90"/>
      <c r="G12" s="15">
        <f>SUM(G10:G11)</f>
        <v>74.798950000000005</v>
      </c>
    </row>
    <row r="13" spans="1:7" ht="36" x14ac:dyDescent="0.2">
      <c r="A13" s="22" t="s">
        <v>8</v>
      </c>
      <c r="B13" s="22" t="s">
        <v>35</v>
      </c>
      <c r="C13" s="10" t="s">
        <v>36</v>
      </c>
      <c r="D13" s="22" t="s">
        <v>17</v>
      </c>
      <c r="E13" s="23" t="s">
        <v>32</v>
      </c>
      <c r="F13" s="4" t="s">
        <v>258</v>
      </c>
      <c r="G13" s="4" t="s">
        <v>11</v>
      </c>
    </row>
    <row r="14" spans="1:7" x14ac:dyDescent="0.2">
      <c r="A14" s="22" t="s">
        <v>23</v>
      </c>
      <c r="B14" s="22">
        <v>88247</v>
      </c>
      <c r="C14" s="10" t="s">
        <v>26</v>
      </c>
      <c r="D14" s="22" t="s">
        <v>25</v>
      </c>
      <c r="E14" s="22">
        <v>0.128</v>
      </c>
      <c r="F14" s="22">
        <v>13.48</v>
      </c>
      <c r="G14" s="25">
        <f>F14*E14</f>
        <v>1.7254400000000001</v>
      </c>
    </row>
    <row r="15" spans="1:7" x14ac:dyDescent="0.2">
      <c r="A15" s="22" t="s">
        <v>23</v>
      </c>
      <c r="B15" s="22">
        <v>88264</v>
      </c>
      <c r="C15" s="10" t="s">
        <v>24</v>
      </c>
      <c r="D15" s="22" t="s">
        <v>25</v>
      </c>
      <c r="E15" s="22">
        <v>0.128</v>
      </c>
      <c r="F15" s="22">
        <v>16.98</v>
      </c>
      <c r="G15" s="25">
        <f>F15*E15</f>
        <v>2.1734400000000003</v>
      </c>
    </row>
    <row r="16" spans="1:7" ht="36" x14ac:dyDescent="0.2">
      <c r="A16" s="1" t="s">
        <v>12</v>
      </c>
      <c r="B16" s="1" t="s">
        <v>37</v>
      </c>
      <c r="C16" s="2" t="s">
        <v>38</v>
      </c>
      <c r="D16" s="1" t="s">
        <v>17</v>
      </c>
      <c r="E16" s="26" t="s">
        <v>39</v>
      </c>
      <c r="F16" s="22">
        <v>33.83</v>
      </c>
      <c r="G16" s="25">
        <f>F16*E16</f>
        <v>34.337449999999997</v>
      </c>
    </row>
    <row r="17" spans="1:7" ht="24" x14ac:dyDescent="0.2">
      <c r="A17" s="22" t="s">
        <v>12</v>
      </c>
      <c r="B17" s="22">
        <v>21127</v>
      </c>
      <c r="C17" s="10" t="s">
        <v>34</v>
      </c>
      <c r="D17" s="22" t="s">
        <v>9</v>
      </c>
      <c r="E17" s="22">
        <v>8.9999999999999993E-3</v>
      </c>
      <c r="F17" s="22">
        <v>2.42</v>
      </c>
      <c r="G17" s="25">
        <f>F17*E17</f>
        <v>2.1779999999999997E-2</v>
      </c>
    </row>
    <row r="18" spans="1:7" x14ac:dyDescent="0.2">
      <c r="A18" s="12"/>
      <c r="B18" s="13"/>
      <c r="C18" s="14"/>
      <c r="D18" s="88" t="s">
        <v>259</v>
      </c>
      <c r="E18" s="89"/>
      <c r="F18" s="90"/>
      <c r="G18" s="15">
        <f>SUM(G14:G15)</f>
        <v>3.8988800000000001</v>
      </c>
    </row>
    <row r="19" spans="1:7" x14ac:dyDescent="0.2">
      <c r="A19" s="16"/>
      <c r="B19" s="17"/>
      <c r="C19" s="18"/>
      <c r="D19" s="88" t="s">
        <v>28</v>
      </c>
      <c r="E19" s="89"/>
      <c r="F19" s="90"/>
      <c r="G19" s="15">
        <f>SUM(G16:G17)</f>
        <v>34.359229999999997</v>
      </c>
    </row>
    <row r="20" spans="1:7" x14ac:dyDescent="0.2">
      <c r="A20" s="19"/>
      <c r="B20" s="20"/>
      <c r="C20" s="21"/>
      <c r="D20" s="88" t="s">
        <v>27</v>
      </c>
      <c r="E20" s="89"/>
      <c r="F20" s="90"/>
      <c r="G20" s="15">
        <f>SUM(G18:G19)</f>
        <v>38.258109999999995</v>
      </c>
    </row>
    <row r="21" spans="1:7" ht="36" x14ac:dyDescent="0.2">
      <c r="A21" s="1" t="s">
        <v>8</v>
      </c>
      <c r="B21" s="1" t="s">
        <v>40</v>
      </c>
      <c r="C21" s="2" t="s">
        <v>41</v>
      </c>
      <c r="D21" s="1" t="s">
        <v>17</v>
      </c>
      <c r="E21" s="23" t="s">
        <v>32</v>
      </c>
      <c r="F21" s="4" t="s">
        <v>258</v>
      </c>
      <c r="G21" s="4" t="s">
        <v>11</v>
      </c>
    </row>
    <row r="22" spans="1:7" ht="24" x14ac:dyDescent="0.2">
      <c r="A22" s="1" t="s">
        <v>12</v>
      </c>
      <c r="B22" s="1" t="s">
        <v>42</v>
      </c>
      <c r="C22" s="2" t="s">
        <v>43</v>
      </c>
      <c r="D22" s="1" t="s">
        <v>17</v>
      </c>
      <c r="E22" s="26" t="s">
        <v>44</v>
      </c>
      <c r="F22" s="3">
        <v>6.53</v>
      </c>
      <c r="G22" s="26">
        <f>F22*E22</f>
        <v>6.8565000000000005</v>
      </c>
    </row>
    <row r="23" spans="1:7" x14ac:dyDescent="0.2">
      <c r="A23" s="1" t="s">
        <v>23</v>
      </c>
      <c r="B23" s="1" t="s">
        <v>45</v>
      </c>
      <c r="C23" s="2" t="s">
        <v>26</v>
      </c>
      <c r="D23" s="1" t="s">
        <v>25</v>
      </c>
      <c r="E23" s="26" t="s">
        <v>46</v>
      </c>
      <c r="F23" s="3">
        <v>13.48</v>
      </c>
      <c r="G23" s="26">
        <f>F23*E23</f>
        <v>2.1770200000000002</v>
      </c>
    </row>
    <row r="24" spans="1:7" x14ac:dyDescent="0.2">
      <c r="A24" s="1" t="s">
        <v>23</v>
      </c>
      <c r="B24" s="1" t="s">
        <v>47</v>
      </c>
      <c r="C24" s="2" t="s">
        <v>24</v>
      </c>
      <c r="D24" s="1" t="s">
        <v>25</v>
      </c>
      <c r="E24" s="26" t="s">
        <v>46</v>
      </c>
      <c r="F24" s="3">
        <v>16.98</v>
      </c>
      <c r="G24" s="26">
        <f>F24*E24</f>
        <v>2.74227</v>
      </c>
    </row>
    <row r="25" spans="1:7" ht="36" x14ac:dyDescent="0.2">
      <c r="A25" s="1" t="s">
        <v>23</v>
      </c>
      <c r="B25" s="1" t="s">
        <v>48</v>
      </c>
      <c r="C25" s="2" t="s">
        <v>49</v>
      </c>
      <c r="D25" s="1" t="s">
        <v>17</v>
      </c>
      <c r="E25" s="26" t="s">
        <v>50</v>
      </c>
      <c r="F25" s="3">
        <v>0.8</v>
      </c>
      <c r="G25" s="26">
        <f>F25*E25</f>
        <v>1.6</v>
      </c>
    </row>
    <row r="26" spans="1:7" x14ac:dyDescent="0.2">
      <c r="A26" s="22" t="s">
        <v>12</v>
      </c>
      <c r="B26" s="22">
        <v>2633</v>
      </c>
      <c r="C26" s="10" t="s">
        <v>51</v>
      </c>
      <c r="D26" s="22" t="s">
        <v>19</v>
      </c>
      <c r="E26" s="22">
        <v>0.33</v>
      </c>
      <c r="F26" s="27">
        <v>3.19</v>
      </c>
      <c r="G26" s="25">
        <f>F26*E26</f>
        <v>1.0527</v>
      </c>
    </row>
    <row r="27" spans="1:7" x14ac:dyDescent="0.2">
      <c r="A27" s="12"/>
      <c r="B27" s="13"/>
      <c r="C27" s="14"/>
      <c r="D27" s="88" t="s">
        <v>259</v>
      </c>
      <c r="E27" s="89"/>
      <c r="F27" s="90"/>
      <c r="G27" s="15">
        <f>SUM(G23:G25)</f>
        <v>6.5192899999999998</v>
      </c>
    </row>
    <row r="28" spans="1:7" x14ac:dyDescent="0.2">
      <c r="A28" s="16"/>
      <c r="B28" s="17"/>
      <c r="C28" s="18"/>
      <c r="D28" s="88" t="s">
        <v>28</v>
      </c>
      <c r="E28" s="89"/>
      <c r="F28" s="90"/>
      <c r="G28" s="15">
        <f>G22+G26</f>
        <v>7.9092000000000002</v>
      </c>
    </row>
    <row r="29" spans="1:7" x14ac:dyDescent="0.2">
      <c r="A29" s="19"/>
      <c r="B29" s="20"/>
      <c r="C29" s="21"/>
      <c r="D29" s="88" t="s">
        <v>27</v>
      </c>
      <c r="E29" s="89"/>
      <c r="F29" s="90"/>
      <c r="G29" s="15">
        <f>SUM(G27:G28)</f>
        <v>14.42849</v>
      </c>
    </row>
    <row r="30" spans="1:7" ht="36" x14ac:dyDescent="0.2">
      <c r="A30" s="1" t="s">
        <v>8</v>
      </c>
      <c r="B30" s="1" t="s">
        <v>52</v>
      </c>
      <c r="C30" s="2" t="s">
        <v>53</v>
      </c>
      <c r="D30" s="1" t="s">
        <v>17</v>
      </c>
      <c r="E30" s="26" t="s">
        <v>10</v>
      </c>
      <c r="F30" s="4" t="s">
        <v>258</v>
      </c>
      <c r="G30" s="4" t="s">
        <v>11</v>
      </c>
    </row>
    <row r="31" spans="1:7" ht="24" x14ac:dyDescent="0.2">
      <c r="A31" s="1" t="s">
        <v>12</v>
      </c>
      <c r="B31" s="1" t="s">
        <v>54</v>
      </c>
      <c r="C31" s="2" t="s">
        <v>55</v>
      </c>
      <c r="D31" s="1" t="s">
        <v>17</v>
      </c>
      <c r="E31" s="26" t="s">
        <v>44</v>
      </c>
      <c r="F31" s="3">
        <v>8.44</v>
      </c>
      <c r="G31" s="26">
        <f>F31*E31</f>
        <v>8.8620000000000001</v>
      </c>
    </row>
    <row r="32" spans="1:7" x14ac:dyDescent="0.2">
      <c r="A32" s="1" t="s">
        <v>23</v>
      </c>
      <c r="B32" s="1" t="s">
        <v>45</v>
      </c>
      <c r="C32" s="2" t="s">
        <v>26</v>
      </c>
      <c r="D32" s="1" t="s">
        <v>25</v>
      </c>
      <c r="E32" s="26" t="s">
        <v>56</v>
      </c>
      <c r="F32" s="3">
        <v>13.48</v>
      </c>
      <c r="G32" s="26">
        <f>F32*E32</f>
        <v>2.4223560000000002</v>
      </c>
    </row>
    <row r="33" spans="1:7" x14ac:dyDescent="0.2">
      <c r="A33" s="1" t="s">
        <v>23</v>
      </c>
      <c r="B33" s="1" t="s">
        <v>47</v>
      </c>
      <c r="C33" s="2" t="s">
        <v>24</v>
      </c>
      <c r="D33" s="1" t="s">
        <v>25</v>
      </c>
      <c r="E33" s="26" t="s">
        <v>56</v>
      </c>
      <c r="F33" s="3">
        <v>16.98</v>
      </c>
      <c r="G33" s="26">
        <f>F33*E33</f>
        <v>3.0513059999999999</v>
      </c>
    </row>
    <row r="34" spans="1:7" ht="36" x14ac:dyDescent="0.2">
      <c r="A34" s="1" t="s">
        <v>23</v>
      </c>
      <c r="B34" s="1" t="s">
        <v>48</v>
      </c>
      <c r="C34" s="2" t="s">
        <v>49</v>
      </c>
      <c r="D34" s="1" t="s">
        <v>17</v>
      </c>
      <c r="E34" s="26" t="s">
        <v>50</v>
      </c>
      <c r="F34" s="3">
        <v>0.8</v>
      </c>
      <c r="G34" s="26">
        <f>F34*E34</f>
        <v>1.6</v>
      </c>
    </row>
    <row r="35" spans="1:7" x14ac:dyDescent="0.2">
      <c r="A35" s="22" t="s">
        <v>12</v>
      </c>
      <c r="B35" s="22">
        <v>2633</v>
      </c>
      <c r="C35" s="10" t="s">
        <v>51</v>
      </c>
      <c r="D35" s="22" t="s">
        <v>19</v>
      </c>
      <c r="E35" s="22">
        <v>0.33</v>
      </c>
      <c r="F35" s="27">
        <v>3.19</v>
      </c>
      <c r="G35" s="25">
        <f>F35*E35</f>
        <v>1.0527</v>
      </c>
    </row>
    <row r="36" spans="1:7" x14ac:dyDescent="0.2">
      <c r="A36" s="12"/>
      <c r="B36" s="13"/>
      <c r="C36" s="14"/>
      <c r="D36" s="88" t="s">
        <v>259</v>
      </c>
      <c r="E36" s="89"/>
      <c r="F36" s="90"/>
      <c r="G36" s="15">
        <f>SUM(G32:G34)</f>
        <v>7.0736620000000006</v>
      </c>
    </row>
    <row r="37" spans="1:7" x14ac:dyDescent="0.2">
      <c r="A37" s="16"/>
      <c r="B37" s="17"/>
      <c r="C37" s="18"/>
      <c r="D37" s="88" t="s">
        <v>28</v>
      </c>
      <c r="E37" s="89"/>
      <c r="F37" s="90"/>
      <c r="G37" s="15">
        <f>G31+G35</f>
        <v>9.9146999999999998</v>
      </c>
    </row>
    <row r="38" spans="1:7" x14ac:dyDescent="0.2">
      <c r="A38" s="19"/>
      <c r="B38" s="20"/>
      <c r="C38" s="21"/>
      <c r="D38" s="88" t="s">
        <v>27</v>
      </c>
      <c r="E38" s="89"/>
      <c r="F38" s="90"/>
      <c r="G38" s="15">
        <f>SUM(G36:G37)</f>
        <v>16.988362000000002</v>
      </c>
    </row>
    <row r="39" spans="1:7" ht="36" x14ac:dyDescent="0.2">
      <c r="A39" s="22" t="s">
        <v>8</v>
      </c>
      <c r="B39" s="22" t="s">
        <v>57</v>
      </c>
      <c r="C39" s="10" t="s">
        <v>58</v>
      </c>
      <c r="D39" s="22" t="s">
        <v>17</v>
      </c>
      <c r="E39" s="23" t="s">
        <v>32</v>
      </c>
      <c r="F39" s="4" t="s">
        <v>258</v>
      </c>
      <c r="G39" s="4" t="s">
        <v>11</v>
      </c>
    </row>
    <row r="40" spans="1:7" x14ac:dyDescent="0.2">
      <c r="A40" s="22" t="s">
        <v>23</v>
      </c>
      <c r="B40" s="22">
        <v>88247</v>
      </c>
      <c r="C40" s="10" t="s">
        <v>26</v>
      </c>
      <c r="D40" s="22" t="s">
        <v>25</v>
      </c>
      <c r="E40" s="22">
        <v>0.03</v>
      </c>
      <c r="F40" s="22">
        <v>13.48</v>
      </c>
      <c r="G40" s="25">
        <f>F40*E40</f>
        <v>0.40439999999999998</v>
      </c>
    </row>
    <row r="41" spans="1:7" x14ac:dyDescent="0.2">
      <c r="A41" s="22" t="s">
        <v>23</v>
      </c>
      <c r="B41" s="22">
        <v>88264</v>
      </c>
      <c r="C41" s="10" t="s">
        <v>24</v>
      </c>
      <c r="D41" s="22" t="s">
        <v>25</v>
      </c>
      <c r="E41" s="22">
        <v>0.03</v>
      </c>
      <c r="F41" s="22">
        <v>16.98</v>
      </c>
      <c r="G41" s="25">
        <f>F41*E41</f>
        <v>0.50939999999999996</v>
      </c>
    </row>
    <row r="42" spans="1:7" ht="36" x14ac:dyDescent="0.2">
      <c r="A42" s="1" t="s">
        <v>12</v>
      </c>
      <c r="B42" s="1" t="s">
        <v>59</v>
      </c>
      <c r="C42" s="2" t="s">
        <v>60</v>
      </c>
      <c r="D42" s="1" t="s">
        <v>17</v>
      </c>
      <c r="E42" s="26" t="s">
        <v>61</v>
      </c>
      <c r="F42" s="22">
        <v>0.86</v>
      </c>
      <c r="G42" s="25">
        <f>F42*E42</f>
        <v>1.0233999999999999</v>
      </c>
    </row>
    <row r="43" spans="1:7" ht="24" x14ac:dyDescent="0.2">
      <c r="A43" s="22" t="s">
        <v>12</v>
      </c>
      <c r="B43" s="22">
        <v>21127</v>
      </c>
      <c r="C43" s="10" t="s">
        <v>34</v>
      </c>
      <c r="D43" s="22" t="s">
        <v>9</v>
      </c>
      <c r="E43" s="22">
        <v>8.9999999999999993E-3</v>
      </c>
      <c r="F43" s="22">
        <v>2.42</v>
      </c>
      <c r="G43" s="25">
        <f>F43*E43</f>
        <v>2.1779999999999997E-2</v>
      </c>
    </row>
    <row r="44" spans="1:7" x14ac:dyDescent="0.2">
      <c r="A44" s="12"/>
      <c r="B44" s="13"/>
      <c r="C44" s="14"/>
      <c r="D44" s="88" t="s">
        <v>259</v>
      </c>
      <c r="E44" s="89"/>
      <c r="F44" s="90"/>
      <c r="G44" s="15">
        <f>SUM(G40:G41)</f>
        <v>0.91379999999999995</v>
      </c>
    </row>
    <row r="45" spans="1:7" x14ac:dyDescent="0.2">
      <c r="A45" s="16"/>
      <c r="B45" s="17"/>
      <c r="C45" s="18"/>
      <c r="D45" s="88" t="s">
        <v>28</v>
      </c>
      <c r="E45" s="89"/>
      <c r="F45" s="90"/>
      <c r="G45" s="15">
        <f>SUM(G42:G43)</f>
        <v>1.0451799999999998</v>
      </c>
    </row>
    <row r="46" spans="1:7" x14ac:dyDescent="0.2">
      <c r="A46" s="19"/>
      <c r="B46" s="20"/>
      <c r="C46" s="21"/>
      <c r="D46" s="88" t="s">
        <v>27</v>
      </c>
      <c r="E46" s="89"/>
      <c r="F46" s="90"/>
      <c r="G46" s="15">
        <f>SUM(G44:G45)</f>
        <v>1.9589799999999997</v>
      </c>
    </row>
    <row r="47" spans="1:7" ht="36" x14ac:dyDescent="0.2">
      <c r="A47" s="22" t="s">
        <v>8</v>
      </c>
      <c r="B47" s="22" t="s">
        <v>62</v>
      </c>
      <c r="C47" s="10" t="s">
        <v>63</v>
      </c>
      <c r="D47" s="22" t="s">
        <v>17</v>
      </c>
      <c r="E47" s="23" t="s">
        <v>32</v>
      </c>
      <c r="F47" s="4" t="s">
        <v>258</v>
      </c>
      <c r="G47" s="4" t="s">
        <v>11</v>
      </c>
    </row>
    <row r="48" spans="1:7" x14ac:dyDescent="0.2">
      <c r="A48" s="22" t="s">
        <v>23</v>
      </c>
      <c r="B48" s="22">
        <v>88247</v>
      </c>
      <c r="C48" s="10" t="s">
        <v>26</v>
      </c>
      <c r="D48" s="22" t="s">
        <v>25</v>
      </c>
      <c r="E48" s="22">
        <v>0.04</v>
      </c>
      <c r="F48" s="22">
        <v>13.48</v>
      </c>
      <c r="G48" s="25">
        <f>F48*E48</f>
        <v>0.53920000000000001</v>
      </c>
    </row>
    <row r="49" spans="1:7" x14ac:dyDescent="0.2">
      <c r="A49" s="22" t="s">
        <v>23</v>
      </c>
      <c r="B49" s="22">
        <v>88264</v>
      </c>
      <c r="C49" s="10" t="s">
        <v>24</v>
      </c>
      <c r="D49" s="22" t="s">
        <v>25</v>
      </c>
      <c r="E49" s="22">
        <v>0.04</v>
      </c>
      <c r="F49" s="22">
        <v>16.98</v>
      </c>
      <c r="G49" s="25">
        <f>F49*E49</f>
        <v>0.67920000000000003</v>
      </c>
    </row>
    <row r="50" spans="1:7" ht="24" x14ac:dyDescent="0.2">
      <c r="A50" s="1" t="s">
        <v>12</v>
      </c>
      <c r="B50" s="1" t="s">
        <v>64</v>
      </c>
      <c r="C50" s="2" t="s">
        <v>65</v>
      </c>
      <c r="D50" s="1" t="s">
        <v>17</v>
      </c>
      <c r="E50" s="26" t="s">
        <v>61</v>
      </c>
      <c r="F50" s="22">
        <v>1.54</v>
      </c>
      <c r="G50" s="25">
        <f>F50*E50</f>
        <v>1.8326</v>
      </c>
    </row>
    <row r="51" spans="1:7" ht="24" x14ac:dyDescent="0.2">
      <c r="A51" s="22" t="s">
        <v>12</v>
      </c>
      <c r="B51" s="22">
        <v>21127</v>
      </c>
      <c r="C51" s="10" t="s">
        <v>34</v>
      </c>
      <c r="D51" s="22" t="s">
        <v>9</v>
      </c>
      <c r="E51" s="22">
        <v>8.9999999999999993E-3</v>
      </c>
      <c r="F51" s="22">
        <v>2.42</v>
      </c>
      <c r="G51" s="25">
        <f>F51*E51</f>
        <v>2.1779999999999997E-2</v>
      </c>
    </row>
    <row r="52" spans="1:7" x14ac:dyDescent="0.2">
      <c r="A52" s="12"/>
      <c r="B52" s="13"/>
      <c r="C52" s="14"/>
      <c r="D52" s="88" t="s">
        <v>259</v>
      </c>
      <c r="E52" s="89"/>
      <c r="F52" s="90"/>
      <c r="G52" s="15">
        <f>SUM(G48:G49)</f>
        <v>1.2183999999999999</v>
      </c>
    </row>
    <row r="53" spans="1:7" x14ac:dyDescent="0.2">
      <c r="A53" s="16"/>
      <c r="B53" s="17"/>
      <c r="C53" s="18"/>
      <c r="D53" s="88" t="s">
        <v>28</v>
      </c>
      <c r="E53" s="89"/>
      <c r="F53" s="90"/>
      <c r="G53" s="15">
        <f>SUM(G50:G51)</f>
        <v>1.8543799999999999</v>
      </c>
    </row>
    <row r="54" spans="1:7" x14ac:dyDescent="0.2">
      <c r="A54" s="19"/>
      <c r="B54" s="20"/>
      <c r="C54" s="21"/>
      <c r="D54" s="88" t="s">
        <v>27</v>
      </c>
      <c r="E54" s="89"/>
      <c r="F54" s="90"/>
      <c r="G54" s="15">
        <f>SUM(G52:G53)</f>
        <v>3.0727799999999998</v>
      </c>
    </row>
    <row r="55" spans="1:7" ht="36" x14ac:dyDescent="0.2">
      <c r="A55" s="22" t="s">
        <v>8</v>
      </c>
      <c r="B55" s="22" t="s">
        <v>66</v>
      </c>
      <c r="C55" s="10" t="s">
        <v>67</v>
      </c>
      <c r="D55" s="22" t="s">
        <v>17</v>
      </c>
      <c r="E55" s="23" t="s">
        <v>32</v>
      </c>
      <c r="F55" s="4" t="s">
        <v>258</v>
      </c>
      <c r="G55" s="4" t="s">
        <v>11</v>
      </c>
    </row>
    <row r="56" spans="1:7" x14ac:dyDescent="0.2">
      <c r="A56" s="22" t="s">
        <v>23</v>
      </c>
      <c r="B56" s="22">
        <v>88247</v>
      </c>
      <c r="C56" s="10" t="s">
        <v>26</v>
      </c>
      <c r="D56" s="22" t="s">
        <v>25</v>
      </c>
      <c r="E56" s="22">
        <v>5.1999999999999998E-2</v>
      </c>
      <c r="F56" s="22">
        <v>13.48</v>
      </c>
      <c r="G56" s="25">
        <f>F56*E56</f>
        <v>0.70096000000000003</v>
      </c>
    </row>
    <row r="57" spans="1:7" x14ac:dyDescent="0.2">
      <c r="A57" s="22" t="s">
        <v>23</v>
      </c>
      <c r="B57" s="22">
        <v>88264</v>
      </c>
      <c r="C57" s="10" t="s">
        <v>24</v>
      </c>
      <c r="D57" s="22" t="s">
        <v>25</v>
      </c>
      <c r="E57" s="22">
        <v>5.1999999999999998E-2</v>
      </c>
      <c r="F57" s="22">
        <v>16.98</v>
      </c>
      <c r="G57" s="25">
        <f>F57*E57</f>
        <v>0.88295999999999997</v>
      </c>
    </row>
    <row r="58" spans="1:7" ht="24" x14ac:dyDescent="0.2">
      <c r="A58" s="1" t="s">
        <v>12</v>
      </c>
      <c r="B58" s="1" t="s">
        <v>68</v>
      </c>
      <c r="C58" s="2" t="s">
        <v>69</v>
      </c>
      <c r="D58" s="1" t="s">
        <v>17</v>
      </c>
      <c r="E58" s="26" t="s">
        <v>61</v>
      </c>
      <c r="F58" s="22">
        <v>2.16</v>
      </c>
      <c r="G58" s="25">
        <f>F58*E58</f>
        <v>2.5704000000000002</v>
      </c>
    </row>
    <row r="59" spans="1:7" ht="24" x14ac:dyDescent="0.2">
      <c r="A59" s="22" t="s">
        <v>12</v>
      </c>
      <c r="B59" s="22">
        <v>21127</v>
      </c>
      <c r="C59" s="10" t="s">
        <v>34</v>
      </c>
      <c r="D59" s="22" t="s">
        <v>9</v>
      </c>
      <c r="E59" s="22">
        <v>8.9999999999999993E-3</v>
      </c>
      <c r="F59" s="22">
        <v>2.42</v>
      </c>
      <c r="G59" s="25">
        <f>F59*E59</f>
        <v>2.1779999999999997E-2</v>
      </c>
    </row>
    <row r="60" spans="1:7" x14ac:dyDescent="0.2">
      <c r="A60" s="12"/>
      <c r="B60" s="13"/>
      <c r="C60" s="14"/>
      <c r="D60" s="88" t="s">
        <v>259</v>
      </c>
      <c r="E60" s="89"/>
      <c r="F60" s="90"/>
      <c r="G60" s="15">
        <f>SUM(G56:G57)</f>
        <v>1.58392</v>
      </c>
    </row>
    <row r="61" spans="1:7" x14ac:dyDescent="0.2">
      <c r="A61" s="16"/>
      <c r="B61" s="17"/>
      <c r="C61" s="18"/>
      <c r="D61" s="88" t="s">
        <v>28</v>
      </c>
      <c r="E61" s="89"/>
      <c r="F61" s="90"/>
      <c r="G61" s="15">
        <f>SUM(G58:G59)</f>
        <v>2.5921800000000004</v>
      </c>
    </row>
    <row r="62" spans="1:7" x14ac:dyDescent="0.2">
      <c r="A62" s="19"/>
      <c r="B62" s="20"/>
      <c r="C62" s="21"/>
      <c r="D62" s="88" t="s">
        <v>27</v>
      </c>
      <c r="E62" s="89"/>
      <c r="F62" s="90"/>
      <c r="G62" s="15">
        <f>SUM(G60:G61)</f>
        <v>4.1760999999999999</v>
      </c>
    </row>
    <row r="63" spans="1:7" ht="36" x14ac:dyDescent="0.2">
      <c r="A63" s="22" t="s">
        <v>8</v>
      </c>
      <c r="B63" s="22" t="s">
        <v>70</v>
      </c>
      <c r="C63" s="10" t="s">
        <v>71</v>
      </c>
      <c r="D63" s="22" t="s">
        <v>17</v>
      </c>
      <c r="E63" s="23" t="s">
        <v>32</v>
      </c>
      <c r="F63" s="4" t="s">
        <v>258</v>
      </c>
      <c r="G63" s="4" t="s">
        <v>11</v>
      </c>
    </row>
    <row r="64" spans="1:7" x14ac:dyDescent="0.2">
      <c r="A64" s="22" t="s">
        <v>23</v>
      </c>
      <c r="B64" s="22">
        <v>88247</v>
      </c>
      <c r="C64" s="10" t="s">
        <v>26</v>
      </c>
      <c r="D64" s="22" t="s">
        <v>25</v>
      </c>
      <c r="E64" s="22">
        <v>0.115</v>
      </c>
      <c r="F64" s="22">
        <v>13.48</v>
      </c>
      <c r="G64" s="25">
        <f>F64*E64</f>
        <v>1.5502</v>
      </c>
    </row>
    <row r="65" spans="1:7" x14ac:dyDescent="0.2">
      <c r="A65" s="22" t="s">
        <v>23</v>
      </c>
      <c r="B65" s="22">
        <v>88264</v>
      </c>
      <c r="C65" s="10" t="s">
        <v>24</v>
      </c>
      <c r="D65" s="22" t="s">
        <v>25</v>
      </c>
      <c r="E65" s="22">
        <v>0.115</v>
      </c>
      <c r="F65" s="22">
        <v>16.98</v>
      </c>
      <c r="G65" s="25">
        <f>F65*E65</f>
        <v>1.9527000000000001</v>
      </c>
    </row>
    <row r="66" spans="1:7" ht="36" x14ac:dyDescent="0.2">
      <c r="A66" s="22" t="s">
        <v>12</v>
      </c>
      <c r="B66" s="1" t="s">
        <v>72</v>
      </c>
      <c r="C66" s="2" t="s">
        <v>73</v>
      </c>
      <c r="D66" s="22" t="s">
        <v>17</v>
      </c>
      <c r="E66" s="22">
        <v>1.19</v>
      </c>
      <c r="F66" s="22">
        <v>5.7</v>
      </c>
      <c r="G66" s="25">
        <f>F66*E66</f>
        <v>6.7829999999999995</v>
      </c>
    </row>
    <row r="67" spans="1:7" ht="24" x14ac:dyDescent="0.2">
      <c r="A67" s="22" t="s">
        <v>12</v>
      </c>
      <c r="B67" s="22">
        <v>21127</v>
      </c>
      <c r="C67" s="10" t="s">
        <v>34</v>
      </c>
      <c r="D67" s="22" t="s">
        <v>9</v>
      </c>
      <c r="E67" s="22">
        <v>8.9999999999999993E-3</v>
      </c>
      <c r="F67" s="22">
        <v>2.42</v>
      </c>
      <c r="G67" s="25">
        <f>F67*E67</f>
        <v>2.1779999999999997E-2</v>
      </c>
    </row>
    <row r="68" spans="1:7" x14ac:dyDescent="0.2">
      <c r="A68" s="12"/>
      <c r="B68" s="13"/>
      <c r="C68" s="14"/>
      <c r="D68" s="88" t="s">
        <v>259</v>
      </c>
      <c r="E68" s="89"/>
      <c r="F68" s="90"/>
      <c r="G68" s="15">
        <f>SUM(G64:G65)</f>
        <v>3.5029000000000003</v>
      </c>
    </row>
    <row r="69" spans="1:7" x14ac:dyDescent="0.2">
      <c r="A69" s="16"/>
      <c r="B69" s="17"/>
      <c r="C69" s="18"/>
      <c r="D69" s="88" t="s">
        <v>28</v>
      </c>
      <c r="E69" s="89"/>
      <c r="F69" s="90"/>
      <c r="G69" s="15">
        <f>SUM(G66:G67)</f>
        <v>6.8047799999999992</v>
      </c>
    </row>
    <row r="70" spans="1:7" x14ac:dyDescent="0.2">
      <c r="A70" s="19"/>
      <c r="B70" s="20"/>
      <c r="C70" s="21"/>
      <c r="D70" s="88" t="s">
        <v>27</v>
      </c>
      <c r="E70" s="89"/>
      <c r="F70" s="90"/>
      <c r="G70" s="15">
        <f>SUM(G68:G69)</f>
        <v>10.30768</v>
      </c>
    </row>
    <row r="71" spans="1:7" ht="36" x14ac:dyDescent="0.2">
      <c r="A71" s="22" t="s">
        <v>8</v>
      </c>
      <c r="B71" s="22" t="s">
        <v>74</v>
      </c>
      <c r="C71" s="10" t="s">
        <v>75</v>
      </c>
      <c r="D71" s="22" t="s">
        <v>17</v>
      </c>
      <c r="E71" s="23" t="s">
        <v>32</v>
      </c>
      <c r="F71" s="4" t="s">
        <v>258</v>
      </c>
      <c r="G71" s="4" t="s">
        <v>11</v>
      </c>
    </row>
    <row r="72" spans="1:7" x14ac:dyDescent="0.2">
      <c r="A72" s="22" t="s">
        <v>23</v>
      </c>
      <c r="B72" s="22">
        <v>88247</v>
      </c>
      <c r="C72" s="10" t="s">
        <v>26</v>
      </c>
      <c r="D72" s="22" t="s">
        <v>25</v>
      </c>
      <c r="E72" s="22">
        <v>7.2999999999999995E-2</v>
      </c>
      <c r="F72" s="22">
        <v>13.48</v>
      </c>
      <c r="G72" s="25">
        <f>F72*E72</f>
        <v>0.98403999999999991</v>
      </c>
    </row>
    <row r="73" spans="1:7" x14ac:dyDescent="0.2">
      <c r="A73" s="22" t="s">
        <v>23</v>
      </c>
      <c r="B73" s="22">
        <v>88264</v>
      </c>
      <c r="C73" s="10" t="s">
        <v>24</v>
      </c>
      <c r="D73" s="22" t="s">
        <v>25</v>
      </c>
      <c r="E73" s="22">
        <v>7.2999999999999995E-2</v>
      </c>
      <c r="F73" s="22">
        <v>16.98</v>
      </c>
      <c r="G73" s="25">
        <f>F73*E73</f>
        <v>1.2395399999999999</v>
      </c>
    </row>
    <row r="74" spans="1:7" ht="36" x14ac:dyDescent="0.2">
      <c r="A74" s="22" t="s">
        <v>12</v>
      </c>
      <c r="B74" s="1" t="s">
        <v>76</v>
      </c>
      <c r="C74" s="2" t="s">
        <v>77</v>
      </c>
      <c r="D74" s="22" t="s">
        <v>17</v>
      </c>
      <c r="E74" s="22">
        <v>1.0149999999999999</v>
      </c>
      <c r="F74" s="22">
        <v>12.57</v>
      </c>
      <c r="G74" s="25">
        <f>F74*E74</f>
        <v>12.75855</v>
      </c>
    </row>
    <row r="75" spans="1:7" ht="24" x14ac:dyDescent="0.2">
      <c r="A75" s="22" t="s">
        <v>12</v>
      </c>
      <c r="B75" s="22">
        <v>21127</v>
      </c>
      <c r="C75" s="10" t="s">
        <v>34</v>
      </c>
      <c r="D75" s="22" t="s">
        <v>9</v>
      </c>
      <c r="E75" s="22">
        <v>8.9999999999999993E-3</v>
      </c>
      <c r="F75" s="22">
        <v>1.82</v>
      </c>
      <c r="G75" s="25">
        <f>F75*E75</f>
        <v>1.6379999999999999E-2</v>
      </c>
    </row>
    <row r="76" spans="1:7" x14ac:dyDescent="0.2">
      <c r="A76" s="12"/>
      <c r="B76" s="13"/>
      <c r="C76" s="14"/>
      <c r="D76" s="88" t="s">
        <v>259</v>
      </c>
      <c r="E76" s="89"/>
      <c r="F76" s="90"/>
      <c r="G76" s="15">
        <f>SUM(G72:G73)</f>
        <v>2.2235799999999997</v>
      </c>
    </row>
    <row r="77" spans="1:7" x14ac:dyDescent="0.2">
      <c r="A77" s="16"/>
      <c r="B77" s="17"/>
      <c r="C77" s="18"/>
      <c r="D77" s="88" t="s">
        <v>28</v>
      </c>
      <c r="E77" s="89"/>
      <c r="F77" s="90"/>
      <c r="G77" s="15">
        <f>SUM(G74:G75)</f>
        <v>12.774929999999999</v>
      </c>
    </row>
    <row r="78" spans="1:7" x14ac:dyDescent="0.2">
      <c r="A78" s="19"/>
      <c r="B78" s="20"/>
      <c r="C78" s="21"/>
      <c r="D78" s="88" t="s">
        <v>27</v>
      </c>
      <c r="E78" s="89"/>
      <c r="F78" s="90"/>
      <c r="G78" s="15">
        <f>SUM(G76:G77)</f>
        <v>14.99851</v>
      </c>
    </row>
    <row r="79" spans="1:7" ht="24" x14ac:dyDescent="0.2">
      <c r="A79" s="22" t="s">
        <v>8</v>
      </c>
      <c r="B79" s="22" t="s">
        <v>78</v>
      </c>
      <c r="C79" s="10" t="s">
        <v>79</v>
      </c>
      <c r="D79" s="22" t="s">
        <v>9</v>
      </c>
      <c r="E79" s="23" t="s">
        <v>32</v>
      </c>
      <c r="F79" s="4" t="s">
        <v>258</v>
      </c>
      <c r="G79" s="4" t="s">
        <v>11</v>
      </c>
    </row>
    <row r="80" spans="1:7" x14ac:dyDescent="0.2">
      <c r="A80" s="22" t="s">
        <v>23</v>
      </c>
      <c r="B80" s="22">
        <v>88247</v>
      </c>
      <c r="C80" s="10" t="s">
        <v>26</v>
      </c>
      <c r="D80" s="22" t="s">
        <v>25</v>
      </c>
      <c r="E80" s="22">
        <v>0.13300000000000001</v>
      </c>
      <c r="F80" s="22">
        <v>13.48</v>
      </c>
      <c r="G80" s="25">
        <f>F80*E80</f>
        <v>1.7928400000000002</v>
      </c>
    </row>
    <row r="81" spans="1:7" x14ac:dyDescent="0.2">
      <c r="A81" s="22" t="s">
        <v>23</v>
      </c>
      <c r="B81" s="22">
        <v>88264</v>
      </c>
      <c r="C81" s="10" t="s">
        <v>24</v>
      </c>
      <c r="D81" s="22" t="s">
        <v>25</v>
      </c>
      <c r="E81" s="22">
        <v>0.13300000000000001</v>
      </c>
      <c r="F81" s="22">
        <v>16.98</v>
      </c>
      <c r="G81" s="25">
        <f>F81*E81</f>
        <v>2.25834</v>
      </c>
    </row>
    <row r="82" spans="1:7" ht="24" x14ac:dyDescent="0.2">
      <c r="A82" s="22" t="s">
        <v>12</v>
      </c>
      <c r="B82" s="22">
        <v>1571</v>
      </c>
      <c r="C82" s="10" t="s">
        <v>80</v>
      </c>
      <c r="D82" s="22" t="s">
        <v>9</v>
      </c>
      <c r="E82" s="22">
        <v>2</v>
      </c>
      <c r="F82" s="22">
        <v>0.69</v>
      </c>
      <c r="G82" s="25">
        <f>F82*E82</f>
        <v>1.38</v>
      </c>
    </row>
    <row r="83" spans="1:7" x14ac:dyDescent="0.2">
      <c r="A83" s="22" t="s">
        <v>12</v>
      </c>
      <c r="B83" s="22">
        <v>34616</v>
      </c>
      <c r="C83" s="10" t="s">
        <v>81</v>
      </c>
      <c r="D83" s="22" t="s">
        <v>9</v>
      </c>
      <c r="E83" s="22">
        <v>1</v>
      </c>
      <c r="F83" s="22">
        <v>46.73</v>
      </c>
      <c r="G83" s="25">
        <f>F83*E83</f>
        <v>46.73</v>
      </c>
    </row>
    <row r="84" spans="1:7" x14ac:dyDescent="0.2">
      <c r="A84" s="12"/>
      <c r="B84" s="13"/>
      <c r="C84" s="14"/>
      <c r="D84" s="88" t="s">
        <v>259</v>
      </c>
      <c r="E84" s="89"/>
      <c r="F84" s="90"/>
      <c r="G84" s="15">
        <f>SUM(G80:G81)</f>
        <v>4.0511800000000004</v>
      </c>
    </row>
    <row r="85" spans="1:7" x14ac:dyDescent="0.2">
      <c r="A85" s="16"/>
      <c r="B85" s="17"/>
      <c r="C85" s="18"/>
      <c r="D85" s="88" t="s">
        <v>28</v>
      </c>
      <c r="E85" s="89"/>
      <c r="F85" s="90"/>
      <c r="G85" s="15">
        <f>SUM(G82:G83)</f>
        <v>48.11</v>
      </c>
    </row>
    <row r="86" spans="1:7" x14ac:dyDescent="0.2">
      <c r="A86" s="19"/>
      <c r="B86" s="20"/>
      <c r="C86" s="21"/>
      <c r="D86" s="88" t="s">
        <v>27</v>
      </c>
      <c r="E86" s="89"/>
      <c r="F86" s="90"/>
      <c r="G86" s="15">
        <f>SUM(G84:G85)</f>
        <v>52.161180000000002</v>
      </c>
    </row>
    <row r="87" spans="1:7" ht="24" x14ac:dyDescent="0.2">
      <c r="A87" s="22" t="s">
        <v>8</v>
      </c>
      <c r="B87" s="22" t="s">
        <v>82</v>
      </c>
      <c r="C87" s="10" t="s">
        <v>83</v>
      </c>
      <c r="D87" s="22" t="s">
        <v>9</v>
      </c>
      <c r="E87" s="23" t="s">
        <v>32</v>
      </c>
      <c r="F87" s="4" t="s">
        <v>258</v>
      </c>
      <c r="G87" s="4" t="s">
        <v>11</v>
      </c>
    </row>
    <row r="88" spans="1:7" x14ac:dyDescent="0.2">
      <c r="A88" s="22" t="s">
        <v>23</v>
      </c>
      <c r="B88" s="22">
        <v>88247</v>
      </c>
      <c r="C88" s="10" t="s">
        <v>26</v>
      </c>
      <c r="D88" s="22" t="s">
        <v>25</v>
      </c>
      <c r="E88" s="22">
        <v>0.14299999999999999</v>
      </c>
      <c r="F88" s="22">
        <v>13.48</v>
      </c>
      <c r="G88" s="25">
        <f>F88*E88</f>
        <v>1.9276399999999998</v>
      </c>
    </row>
    <row r="89" spans="1:7" x14ac:dyDescent="0.2">
      <c r="A89" s="22" t="s">
        <v>23</v>
      </c>
      <c r="B89" s="22">
        <v>88264</v>
      </c>
      <c r="C89" s="10" t="s">
        <v>24</v>
      </c>
      <c r="D89" s="22" t="s">
        <v>25</v>
      </c>
      <c r="E89" s="22">
        <v>0.14299999999999999</v>
      </c>
      <c r="F89" s="22">
        <v>16.98</v>
      </c>
      <c r="G89" s="25">
        <f>F89*E89</f>
        <v>2.42814</v>
      </c>
    </row>
    <row r="90" spans="1:7" ht="24" x14ac:dyDescent="0.2">
      <c r="A90" s="22" t="s">
        <v>12</v>
      </c>
      <c r="B90" s="22">
        <v>1570</v>
      </c>
      <c r="C90" s="10" t="s">
        <v>84</v>
      </c>
      <c r="D90" s="22" t="s">
        <v>9</v>
      </c>
      <c r="E90" s="22">
        <v>3</v>
      </c>
      <c r="F90" s="22">
        <v>0.53</v>
      </c>
      <c r="G90" s="25">
        <f>F90*E90</f>
        <v>1.59</v>
      </c>
    </row>
    <row r="91" spans="1:7" x14ac:dyDescent="0.2">
      <c r="A91" s="22" t="s">
        <v>12</v>
      </c>
      <c r="B91" s="22">
        <v>34709</v>
      </c>
      <c r="C91" s="10" t="s">
        <v>85</v>
      </c>
      <c r="D91" s="22" t="s">
        <v>9</v>
      </c>
      <c r="E91" s="22">
        <v>1</v>
      </c>
      <c r="F91" s="22">
        <v>57.26</v>
      </c>
      <c r="G91" s="25">
        <f>F91*E91</f>
        <v>57.26</v>
      </c>
    </row>
    <row r="92" spans="1:7" x14ac:dyDescent="0.2">
      <c r="A92" s="12"/>
      <c r="B92" s="13"/>
      <c r="C92" s="14"/>
      <c r="D92" s="88" t="s">
        <v>259</v>
      </c>
      <c r="E92" s="89"/>
      <c r="F92" s="90"/>
      <c r="G92" s="15">
        <f>SUM(G88:G89)</f>
        <v>4.3557799999999993</v>
      </c>
    </row>
    <row r="93" spans="1:7" x14ac:dyDescent="0.2">
      <c r="A93" s="16"/>
      <c r="B93" s="17"/>
      <c r="C93" s="18"/>
      <c r="D93" s="88" t="s">
        <v>28</v>
      </c>
      <c r="E93" s="89"/>
      <c r="F93" s="90"/>
      <c r="G93" s="15">
        <f>SUM(G90:G91)</f>
        <v>58.85</v>
      </c>
    </row>
    <row r="94" spans="1:7" x14ac:dyDescent="0.2">
      <c r="A94" s="19"/>
      <c r="B94" s="20"/>
      <c r="C94" s="21"/>
      <c r="D94" s="88" t="s">
        <v>27</v>
      </c>
      <c r="E94" s="89"/>
      <c r="F94" s="90"/>
      <c r="G94" s="15">
        <f>SUM(G92:G93)</f>
        <v>63.205780000000004</v>
      </c>
    </row>
    <row r="95" spans="1:7" ht="24" x14ac:dyDescent="0.2">
      <c r="A95" s="22" t="s">
        <v>8</v>
      </c>
      <c r="B95" s="22" t="s">
        <v>86</v>
      </c>
      <c r="C95" s="10" t="s">
        <v>87</v>
      </c>
      <c r="D95" s="22" t="s">
        <v>9</v>
      </c>
      <c r="E95" s="23" t="s">
        <v>32</v>
      </c>
      <c r="F95" s="4" t="s">
        <v>258</v>
      </c>
      <c r="G95" s="4" t="s">
        <v>11</v>
      </c>
    </row>
    <row r="96" spans="1:7" x14ac:dyDescent="0.2">
      <c r="A96" s="22" t="s">
        <v>23</v>
      </c>
      <c r="B96" s="22">
        <v>88247</v>
      </c>
      <c r="C96" s="10" t="s">
        <v>26</v>
      </c>
      <c r="D96" s="22" t="s">
        <v>25</v>
      </c>
      <c r="E96" s="22">
        <v>0.19900000000000001</v>
      </c>
      <c r="F96" s="22">
        <v>13.48</v>
      </c>
      <c r="G96" s="25">
        <f>F96*E96</f>
        <v>2.6825200000000002</v>
      </c>
    </row>
    <row r="97" spans="1:7" x14ac:dyDescent="0.2">
      <c r="A97" s="22" t="s">
        <v>23</v>
      </c>
      <c r="B97" s="22">
        <v>88264</v>
      </c>
      <c r="C97" s="10" t="s">
        <v>24</v>
      </c>
      <c r="D97" s="22" t="s">
        <v>25</v>
      </c>
      <c r="E97" s="22">
        <v>0.19900000000000001</v>
      </c>
      <c r="F97" s="22">
        <v>16.98</v>
      </c>
      <c r="G97" s="25">
        <f>F97*E97</f>
        <v>3.3790200000000001</v>
      </c>
    </row>
    <row r="98" spans="1:7" ht="24" x14ac:dyDescent="0.2">
      <c r="A98" s="22" t="s">
        <v>12</v>
      </c>
      <c r="B98" s="22">
        <v>1571</v>
      </c>
      <c r="C98" s="10" t="s">
        <v>80</v>
      </c>
      <c r="D98" s="22" t="s">
        <v>9</v>
      </c>
      <c r="E98" s="22">
        <v>3</v>
      </c>
      <c r="F98" s="22">
        <v>0.69</v>
      </c>
      <c r="G98" s="25">
        <f>F98*E98</f>
        <v>2.0699999999999998</v>
      </c>
    </row>
    <row r="99" spans="1:7" x14ac:dyDescent="0.2">
      <c r="A99" s="22" t="s">
        <v>12</v>
      </c>
      <c r="B99" s="22">
        <v>34709</v>
      </c>
      <c r="C99" s="10" t="s">
        <v>85</v>
      </c>
      <c r="D99" s="22" t="s">
        <v>9</v>
      </c>
      <c r="E99" s="22">
        <v>1</v>
      </c>
      <c r="F99" s="22">
        <v>57.26</v>
      </c>
      <c r="G99" s="25">
        <f>F99*E99</f>
        <v>57.26</v>
      </c>
    </row>
    <row r="100" spans="1:7" x14ac:dyDescent="0.2">
      <c r="A100" s="12"/>
      <c r="B100" s="13"/>
      <c r="C100" s="14"/>
      <c r="D100" s="88" t="s">
        <v>259</v>
      </c>
      <c r="E100" s="89"/>
      <c r="F100" s="90"/>
      <c r="G100" s="15">
        <f>SUM(G96:G97)</f>
        <v>6.0615400000000008</v>
      </c>
    </row>
    <row r="101" spans="1:7" x14ac:dyDescent="0.2">
      <c r="A101" s="16"/>
      <c r="B101" s="17"/>
      <c r="C101" s="18"/>
      <c r="D101" s="88" t="s">
        <v>28</v>
      </c>
      <c r="E101" s="89"/>
      <c r="F101" s="90"/>
      <c r="G101" s="15">
        <f>SUM(G98:G99)</f>
        <v>59.33</v>
      </c>
    </row>
    <row r="102" spans="1:7" x14ac:dyDescent="0.2">
      <c r="A102" s="19"/>
      <c r="B102" s="20"/>
      <c r="C102" s="21"/>
      <c r="D102" s="88" t="s">
        <v>27</v>
      </c>
      <c r="E102" s="89"/>
      <c r="F102" s="90"/>
      <c r="G102" s="15">
        <f>SUM(G100:G101)</f>
        <v>65.391539999999992</v>
      </c>
    </row>
    <row r="103" spans="1:7" ht="36" x14ac:dyDescent="0.2">
      <c r="A103" s="22" t="s">
        <v>8</v>
      </c>
      <c r="B103" s="22" t="s">
        <v>88</v>
      </c>
      <c r="C103" s="10" t="s">
        <v>89</v>
      </c>
      <c r="D103" s="22" t="s">
        <v>9</v>
      </c>
      <c r="E103" s="23" t="s">
        <v>32</v>
      </c>
      <c r="F103" s="4" t="s">
        <v>258</v>
      </c>
      <c r="G103" s="4" t="s">
        <v>11</v>
      </c>
    </row>
    <row r="104" spans="1:7" x14ac:dyDescent="0.2">
      <c r="A104" s="22" t="s">
        <v>23</v>
      </c>
      <c r="B104" s="22">
        <v>88247</v>
      </c>
      <c r="C104" s="10" t="s">
        <v>26</v>
      </c>
      <c r="D104" s="22" t="s">
        <v>25</v>
      </c>
      <c r="E104" s="22">
        <v>0.4</v>
      </c>
      <c r="F104" s="22">
        <v>13.48</v>
      </c>
      <c r="G104" s="25">
        <f>F104*E104</f>
        <v>5.3920000000000003</v>
      </c>
    </row>
    <row r="105" spans="1:7" x14ac:dyDescent="0.2">
      <c r="A105" s="22" t="s">
        <v>23</v>
      </c>
      <c r="B105" s="22">
        <v>88264</v>
      </c>
      <c r="C105" s="10" t="s">
        <v>24</v>
      </c>
      <c r="D105" s="22" t="s">
        <v>25</v>
      </c>
      <c r="E105" s="22">
        <v>0.4</v>
      </c>
      <c r="F105" s="22">
        <v>16.98</v>
      </c>
      <c r="G105" s="25">
        <f>F105*E105</f>
        <v>6.7920000000000007</v>
      </c>
    </row>
    <row r="106" spans="1:7" ht="24" x14ac:dyDescent="0.2">
      <c r="A106" s="22" t="s">
        <v>12</v>
      </c>
      <c r="B106" s="22">
        <v>2373</v>
      </c>
      <c r="C106" s="10" t="s">
        <v>90</v>
      </c>
      <c r="D106" s="22" t="s">
        <v>9</v>
      </c>
      <c r="E106" s="22">
        <v>1</v>
      </c>
      <c r="F106" s="22">
        <v>99.87</v>
      </c>
      <c r="G106" s="25">
        <f>F106*E106</f>
        <v>99.87</v>
      </c>
    </row>
    <row r="107" spans="1:7" x14ac:dyDescent="0.2">
      <c r="A107" s="12"/>
      <c r="B107" s="13"/>
      <c r="C107" s="14"/>
      <c r="D107" s="88" t="s">
        <v>259</v>
      </c>
      <c r="E107" s="89"/>
      <c r="F107" s="90"/>
      <c r="G107" s="15">
        <f>SUM(G104:G105)</f>
        <v>12.184000000000001</v>
      </c>
    </row>
    <row r="108" spans="1:7" x14ac:dyDescent="0.2">
      <c r="A108" s="16"/>
      <c r="B108" s="17"/>
      <c r="C108" s="18"/>
      <c r="D108" s="88" t="s">
        <v>28</v>
      </c>
      <c r="E108" s="89"/>
      <c r="F108" s="90"/>
      <c r="G108" s="15">
        <f>SUM(G106:G106)</f>
        <v>99.87</v>
      </c>
    </row>
    <row r="109" spans="1:7" x14ac:dyDescent="0.2">
      <c r="A109" s="19"/>
      <c r="B109" s="20"/>
      <c r="C109" s="21"/>
      <c r="D109" s="88" t="s">
        <v>27</v>
      </c>
      <c r="E109" s="89"/>
      <c r="F109" s="90"/>
      <c r="G109" s="15">
        <f>SUM(G107:G108)</f>
        <v>112.054</v>
      </c>
    </row>
    <row r="110" spans="1:7" ht="24" x14ac:dyDescent="0.2">
      <c r="A110" s="22" t="s">
        <v>8</v>
      </c>
      <c r="B110" s="22" t="s">
        <v>91</v>
      </c>
      <c r="C110" s="10" t="s">
        <v>92</v>
      </c>
      <c r="D110" s="22" t="s">
        <v>9</v>
      </c>
      <c r="E110" s="23" t="s">
        <v>32</v>
      </c>
      <c r="F110" s="4" t="s">
        <v>258</v>
      </c>
      <c r="G110" s="4" t="s">
        <v>11</v>
      </c>
    </row>
    <row r="111" spans="1:7" x14ac:dyDescent="0.2">
      <c r="A111" s="22" t="s">
        <v>23</v>
      </c>
      <c r="B111" s="22">
        <v>88247</v>
      </c>
      <c r="C111" s="10" t="s">
        <v>26</v>
      </c>
      <c r="D111" s="22" t="s">
        <v>25</v>
      </c>
      <c r="E111" s="22">
        <v>0.4</v>
      </c>
      <c r="F111" s="22">
        <v>13.48</v>
      </c>
      <c r="G111" s="25">
        <f>F111*E111</f>
        <v>5.3920000000000003</v>
      </c>
    </row>
    <row r="112" spans="1:7" x14ac:dyDescent="0.2">
      <c r="A112" s="22" t="s">
        <v>23</v>
      </c>
      <c r="B112" s="22">
        <v>88264</v>
      </c>
      <c r="C112" s="10" t="s">
        <v>24</v>
      </c>
      <c r="D112" s="22" t="s">
        <v>25</v>
      </c>
      <c r="E112" s="22">
        <v>0.4</v>
      </c>
      <c r="F112" s="22">
        <v>16.98</v>
      </c>
      <c r="G112" s="25">
        <f>F112*E112</f>
        <v>6.7920000000000007</v>
      </c>
    </row>
    <row r="113" spans="1:7" x14ac:dyDescent="0.2">
      <c r="A113" s="22" t="s">
        <v>12</v>
      </c>
      <c r="B113" s="22">
        <v>2393</v>
      </c>
      <c r="C113" s="10" t="s">
        <v>93</v>
      </c>
      <c r="D113" s="22" t="s">
        <v>9</v>
      </c>
      <c r="E113" s="22">
        <v>1</v>
      </c>
      <c r="F113" s="22">
        <v>832.76</v>
      </c>
      <c r="G113" s="25">
        <f>F113*E113</f>
        <v>832.76</v>
      </c>
    </row>
    <row r="114" spans="1:7" x14ac:dyDescent="0.2">
      <c r="A114" s="12"/>
      <c r="B114" s="13"/>
      <c r="C114" s="14"/>
      <c r="D114" s="88" t="s">
        <v>259</v>
      </c>
      <c r="E114" s="89"/>
      <c r="F114" s="90"/>
      <c r="G114" s="15">
        <f>SUM(G111:G112)</f>
        <v>12.184000000000001</v>
      </c>
    </row>
    <row r="115" spans="1:7" x14ac:dyDescent="0.2">
      <c r="A115" s="16"/>
      <c r="B115" s="17"/>
      <c r="C115" s="18"/>
      <c r="D115" s="88" t="s">
        <v>28</v>
      </c>
      <c r="E115" s="89"/>
      <c r="F115" s="90"/>
      <c r="G115" s="15">
        <f>SUM(G113)</f>
        <v>832.76</v>
      </c>
    </row>
    <row r="116" spans="1:7" x14ac:dyDescent="0.2">
      <c r="A116" s="19"/>
      <c r="B116" s="20"/>
      <c r="C116" s="21"/>
      <c r="D116" s="88" t="s">
        <v>27</v>
      </c>
      <c r="E116" s="89"/>
      <c r="F116" s="90"/>
      <c r="G116" s="15">
        <f>SUM(G114:G115)</f>
        <v>844.94399999999996</v>
      </c>
    </row>
    <row r="117" spans="1:7" ht="24" x14ac:dyDescent="0.2">
      <c r="A117" s="22" t="s">
        <v>8</v>
      </c>
      <c r="B117" s="22" t="s">
        <v>94</v>
      </c>
      <c r="C117" s="10" t="s">
        <v>95</v>
      </c>
      <c r="D117" s="22" t="s">
        <v>9</v>
      </c>
      <c r="E117" s="23" t="s">
        <v>32</v>
      </c>
      <c r="F117" s="4" t="s">
        <v>258</v>
      </c>
      <c r="G117" s="4" t="s">
        <v>11</v>
      </c>
    </row>
    <row r="118" spans="1:7" x14ac:dyDescent="0.2">
      <c r="A118" s="22" t="s">
        <v>23</v>
      </c>
      <c r="B118" s="22">
        <v>88247</v>
      </c>
      <c r="C118" s="10" t="s">
        <v>26</v>
      </c>
      <c r="D118" s="22" t="s">
        <v>25</v>
      </c>
      <c r="E118" s="22">
        <v>6.6000000000000003E-2</v>
      </c>
      <c r="F118" s="22">
        <v>13.48</v>
      </c>
      <c r="G118" s="25">
        <f>F118*E118</f>
        <v>0.88968000000000003</v>
      </c>
    </row>
    <row r="119" spans="1:7" x14ac:dyDescent="0.2">
      <c r="A119" s="22" t="s">
        <v>23</v>
      </c>
      <c r="B119" s="22">
        <v>88264</v>
      </c>
      <c r="C119" s="10" t="s">
        <v>24</v>
      </c>
      <c r="D119" s="22" t="s">
        <v>25</v>
      </c>
      <c r="E119" s="22">
        <v>6.6000000000000003E-2</v>
      </c>
      <c r="F119" s="22">
        <v>16.98</v>
      </c>
      <c r="G119" s="25">
        <f>F119*E119</f>
        <v>1.1206800000000001</v>
      </c>
    </row>
    <row r="120" spans="1:7" ht="24" x14ac:dyDescent="0.2">
      <c r="A120" s="22" t="s">
        <v>12</v>
      </c>
      <c r="B120" s="22">
        <v>1571</v>
      </c>
      <c r="C120" s="10" t="s">
        <v>80</v>
      </c>
      <c r="D120" s="22" t="s">
        <v>9</v>
      </c>
      <c r="E120" s="22">
        <v>1</v>
      </c>
      <c r="F120" s="22">
        <v>0.69</v>
      </c>
      <c r="G120" s="25">
        <f>F120*E120</f>
        <v>0.69</v>
      </c>
    </row>
    <row r="121" spans="1:7" x14ac:dyDescent="0.2">
      <c r="A121" s="22" t="s">
        <v>12</v>
      </c>
      <c r="B121" s="22">
        <v>34653</v>
      </c>
      <c r="C121" s="10" t="s">
        <v>96</v>
      </c>
      <c r="D121" s="22" t="s">
        <v>9</v>
      </c>
      <c r="E121" s="22">
        <v>1</v>
      </c>
      <c r="F121" s="22">
        <v>8.15</v>
      </c>
      <c r="G121" s="25">
        <f>F121*E121</f>
        <v>8.15</v>
      </c>
    </row>
    <row r="122" spans="1:7" x14ac:dyDescent="0.2">
      <c r="A122" s="12"/>
      <c r="B122" s="13"/>
      <c r="C122" s="14"/>
      <c r="D122" s="88" t="s">
        <v>259</v>
      </c>
      <c r="E122" s="89"/>
      <c r="F122" s="90"/>
      <c r="G122" s="15">
        <f>SUM(G118:G119)</f>
        <v>2.0103600000000004</v>
      </c>
    </row>
    <row r="123" spans="1:7" x14ac:dyDescent="0.2">
      <c r="A123" s="16"/>
      <c r="B123" s="17"/>
      <c r="C123" s="18"/>
      <c r="D123" s="88" t="s">
        <v>28</v>
      </c>
      <c r="E123" s="89"/>
      <c r="F123" s="90"/>
      <c r="G123" s="15">
        <f>SUM(G120:G121)</f>
        <v>8.84</v>
      </c>
    </row>
    <row r="124" spans="1:7" x14ac:dyDescent="0.2">
      <c r="A124" s="19"/>
      <c r="B124" s="20"/>
      <c r="C124" s="21"/>
      <c r="D124" s="88" t="s">
        <v>27</v>
      </c>
      <c r="E124" s="89"/>
      <c r="F124" s="90"/>
      <c r="G124" s="15">
        <f>SUM(G122:G123)</f>
        <v>10.85036</v>
      </c>
    </row>
    <row r="125" spans="1:7" ht="24" x14ac:dyDescent="0.2">
      <c r="A125" s="22" t="s">
        <v>8</v>
      </c>
      <c r="B125" s="22" t="s">
        <v>97</v>
      </c>
      <c r="C125" s="10" t="s">
        <v>98</v>
      </c>
      <c r="D125" s="22" t="s">
        <v>9</v>
      </c>
      <c r="E125" s="23" t="s">
        <v>32</v>
      </c>
      <c r="F125" s="4" t="s">
        <v>258</v>
      </c>
      <c r="G125" s="4" t="s">
        <v>11</v>
      </c>
    </row>
    <row r="126" spans="1:7" x14ac:dyDescent="0.2">
      <c r="A126" s="22" t="s">
        <v>23</v>
      </c>
      <c r="B126" s="22">
        <v>88247</v>
      </c>
      <c r="C126" s="10" t="s">
        <v>26</v>
      </c>
      <c r="D126" s="22" t="s">
        <v>25</v>
      </c>
      <c r="E126" s="22">
        <v>6.6000000000000003E-2</v>
      </c>
      <c r="F126" s="22">
        <v>13.48</v>
      </c>
      <c r="G126" s="25">
        <f>F126*E126</f>
        <v>0.88968000000000003</v>
      </c>
    </row>
    <row r="127" spans="1:7" x14ac:dyDescent="0.2">
      <c r="A127" s="22" t="s">
        <v>23</v>
      </c>
      <c r="B127" s="22">
        <v>88264</v>
      </c>
      <c r="C127" s="10" t="s">
        <v>24</v>
      </c>
      <c r="D127" s="22" t="s">
        <v>25</v>
      </c>
      <c r="E127" s="22">
        <v>6.6000000000000003E-2</v>
      </c>
      <c r="F127" s="22">
        <v>16.98</v>
      </c>
      <c r="G127" s="25">
        <f>F127*E127</f>
        <v>1.1206800000000001</v>
      </c>
    </row>
    <row r="128" spans="1:7" ht="24" x14ac:dyDescent="0.2">
      <c r="A128" s="22" t="s">
        <v>12</v>
      </c>
      <c r="B128" s="22">
        <v>1571</v>
      </c>
      <c r="C128" s="10" t="s">
        <v>80</v>
      </c>
      <c r="D128" s="22" t="s">
        <v>9</v>
      </c>
      <c r="E128" s="22">
        <v>1</v>
      </c>
      <c r="F128" s="22">
        <v>0.69</v>
      </c>
      <c r="G128" s="25">
        <f>F128*E128</f>
        <v>0.69</v>
      </c>
    </row>
    <row r="129" spans="1:7" x14ac:dyDescent="0.2">
      <c r="A129" s="22" t="s">
        <v>12</v>
      </c>
      <c r="B129" s="22">
        <v>34653</v>
      </c>
      <c r="C129" s="10" t="s">
        <v>96</v>
      </c>
      <c r="D129" s="22" t="s">
        <v>9</v>
      </c>
      <c r="E129" s="22">
        <v>1</v>
      </c>
      <c r="F129" s="22">
        <v>8.15</v>
      </c>
      <c r="G129" s="25">
        <f>F129*E129</f>
        <v>8.15</v>
      </c>
    </row>
    <row r="130" spans="1:7" x14ac:dyDescent="0.2">
      <c r="A130" s="12"/>
      <c r="B130" s="13"/>
      <c r="C130" s="14"/>
      <c r="D130" s="88" t="s">
        <v>259</v>
      </c>
      <c r="E130" s="89"/>
      <c r="F130" s="90"/>
      <c r="G130" s="15">
        <f>SUM(G126:G127)</f>
        <v>2.0103600000000004</v>
      </c>
    </row>
    <row r="131" spans="1:7" x14ac:dyDescent="0.2">
      <c r="A131" s="16"/>
      <c r="B131" s="17"/>
      <c r="C131" s="18"/>
      <c r="D131" s="88" t="s">
        <v>28</v>
      </c>
      <c r="E131" s="89"/>
      <c r="F131" s="90"/>
      <c r="G131" s="15">
        <f>SUM(G128:G129)</f>
        <v>8.84</v>
      </c>
    </row>
    <row r="132" spans="1:7" x14ac:dyDescent="0.2">
      <c r="A132" s="19"/>
      <c r="B132" s="20"/>
      <c r="C132" s="21"/>
      <c r="D132" s="88" t="s">
        <v>27</v>
      </c>
      <c r="E132" s="89"/>
      <c r="F132" s="90"/>
      <c r="G132" s="15">
        <f>SUM(G130:G131)</f>
        <v>10.85036</v>
      </c>
    </row>
    <row r="133" spans="1:7" ht="24" x14ac:dyDescent="0.2">
      <c r="A133" s="22" t="s">
        <v>8</v>
      </c>
      <c r="B133" s="22" t="s">
        <v>99</v>
      </c>
      <c r="C133" s="10" t="s">
        <v>100</v>
      </c>
      <c r="D133" s="22" t="s">
        <v>9</v>
      </c>
      <c r="E133" s="23" t="s">
        <v>32</v>
      </c>
      <c r="F133" s="4" t="s">
        <v>258</v>
      </c>
      <c r="G133" s="4" t="s">
        <v>11</v>
      </c>
    </row>
    <row r="134" spans="1:7" x14ac:dyDescent="0.2">
      <c r="A134" s="22" t="s">
        <v>23</v>
      </c>
      <c r="B134" s="22">
        <v>88247</v>
      </c>
      <c r="C134" s="10" t="s">
        <v>26</v>
      </c>
      <c r="D134" s="22" t="s">
        <v>25</v>
      </c>
      <c r="E134" s="22">
        <v>0.5</v>
      </c>
      <c r="F134" s="22">
        <v>13.48</v>
      </c>
      <c r="G134" s="25">
        <f>F134*E134</f>
        <v>6.74</v>
      </c>
    </row>
    <row r="135" spans="1:7" x14ac:dyDescent="0.2">
      <c r="A135" s="22" t="s">
        <v>23</v>
      </c>
      <c r="B135" s="22">
        <v>88264</v>
      </c>
      <c r="C135" s="10" t="s">
        <v>24</v>
      </c>
      <c r="D135" s="22" t="s">
        <v>25</v>
      </c>
      <c r="E135" s="22">
        <v>0.5</v>
      </c>
      <c r="F135" s="22">
        <v>16.98</v>
      </c>
      <c r="G135" s="25">
        <f>F135*E135</f>
        <v>8.49</v>
      </c>
    </row>
    <row r="136" spans="1:7" ht="24" x14ac:dyDescent="0.2">
      <c r="A136" s="22" t="s">
        <v>12</v>
      </c>
      <c r="B136" s="22">
        <v>1593</v>
      </c>
      <c r="C136" s="10" t="s">
        <v>101</v>
      </c>
      <c r="D136" s="22" t="s">
        <v>9</v>
      </c>
      <c r="E136" s="22">
        <v>1</v>
      </c>
      <c r="F136" s="22">
        <v>15.24</v>
      </c>
      <c r="G136" s="25">
        <f>F136*E136</f>
        <v>15.24</v>
      </c>
    </row>
    <row r="137" spans="1:7" x14ac:dyDescent="0.2">
      <c r="A137" s="12"/>
      <c r="B137" s="13"/>
      <c r="C137" s="14"/>
      <c r="D137" s="88" t="s">
        <v>259</v>
      </c>
      <c r="E137" s="89"/>
      <c r="F137" s="90"/>
      <c r="G137" s="15">
        <f>SUM(G134:G135)</f>
        <v>15.23</v>
      </c>
    </row>
    <row r="138" spans="1:7" x14ac:dyDescent="0.2">
      <c r="A138" s="16"/>
      <c r="B138" s="17"/>
      <c r="C138" s="18"/>
      <c r="D138" s="88" t="s">
        <v>28</v>
      </c>
      <c r="E138" s="89"/>
      <c r="F138" s="90"/>
      <c r="G138" s="15">
        <f>SUM(G136)</f>
        <v>15.24</v>
      </c>
    </row>
    <row r="139" spans="1:7" x14ac:dyDescent="0.2">
      <c r="A139" s="19"/>
      <c r="B139" s="20"/>
      <c r="C139" s="21"/>
      <c r="D139" s="88" t="s">
        <v>27</v>
      </c>
      <c r="E139" s="89"/>
      <c r="F139" s="90"/>
      <c r="G139" s="15">
        <f>SUM(G137:G138)</f>
        <v>30.47</v>
      </c>
    </row>
    <row r="140" spans="1:7" ht="24" x14ac:dyDescent="0.2">
      <c r="A140" s="22" t="s">
        <v>8</v>
      </c>
      <c r="B140" s="22"/>
      <c r="C140" s="10" t="s">
        <v>102</v>
      </c>
      <c r="D140" s="22" t="s">
        <v>9</v>
      </c>
      <c r="E140" s="23" t="s">
        <v>32</v>
      </c>
      <c r="F140" s="4" t="s">
        <v>258</v>
      </c>
      <c r="G140" s="4" t="s">
        <v>11</v>
      </c>
    </row>
    <row r="141" spans="1:7" x14ac:dyDescent="0.2">
      <c r="A141" s="22" t="s">
        <v>23</v>
      </c>
      <c r="B141" s="22">
        <v>88264</v>
      </c>
      <c r="C141" s="10" t="s">
        <v>24</v>
      </c>
      <c r="D141" s="22" t="s">
        <v>25</v>
      </c>
      <c r="E141" s="22">
        <v>0.3</v>
      </c>
      <c r="F141" s="22">
        <v>16.98</v>
      </c>
      <c r="G141" s="25">
        <f t="shared" ref="G141:G146" si="0">F141*E141</f>
        <v>5.0940000000000003</v>
      </c>
    </row>
    <row r="142" spans="1:7" ht="24" x14ac:dyDescent="0.2">
      <c r="A142" s="22" t="s">
        <v>12</v>
      </c>
      <c r="B142" s="22">
        <v>2581</v>
      </c>
      <c r="C142" s="10" t="s">
        <v>103</v>
      </c>
      <c r="D142" s="22" t="s">
        <v>9</v>
      </c>
      <c r="E142" s="22">
        <v>1</v>
      </c>
      <c r="F142" s="22">
        <v>9.49</v>
      </c>
      <c r="G142" s="25">
        <f t="shared" si="0"/>
        <v>9.49</v>
      </c>
    </row>
    <row r="143" spans="1:7" ht="24" x14ac:dyDescent="0.2">
      <c r="A143" s="8" t="s">
        <v>12</v>
      </c>
      <c r="B143" s="8">
        <v>40552</v>
      </c>
      <c r="C143" s="11" t="s">
        <v>104</v>
      </c>
      <c r="D143" s="8" t="s">
        <v>105</v>
      </c>
      <c r="E143" s="8">
        <v>0.02</v>
      </c>
      <c r="F143" s="8">
        <v>16.23</v>
      </c>
      <c r="G143" s="9">
        <f t="shared" si="0"/>
        <v>0.3246</v>
      </c>
    </row>
    <row r="144" spans="1:7" x14ac:dyDescent="0.2">
      <c r="A144" s="8" t="s">
        <v>12</v>
      </c>
      <c r="B144" s="8">
        <v>4376</v>
      </c>
      <c r="C144" s="11" t="s">
        <v>106</v>
      </c>
      <c r="D144" s="8" t="s">
        <v>9</v>
      </c>
      <c r="E144" s="8">
        <v>2</v>
      </c>
      <c r="F144" s="8">
        <v>0.11</v>
      </c>
      <c r="G144" s="9">
        <f t="shared" si="0"/>
        <v>0.22</v>
      </c>
    </row>
    <row r="145" spans="1:7" x14ac:dyDescent="0.2">
      <c r="A145" s="8" t="s">
        <v>12</v>
      </c>
      <c r="B145" s="8" t="s">
        <v>13</v>
      </c>
      <c r="C145" s="11" t="s">
        <v>107</v>
      </c>
      <c r="D145" s="8" t="s">
        <v>105</v>
      </c>
      <c r="E145" s="8">
        <v>0.02</v>
      </c>
      <c r="F145" s="8">
        <v>2.15</v>
      </c>
      <c r="G145" s="9">
        <f t="shared" si="0"/>
        <v>4.2999999999999997E-2</v>
      </c>
    </row>
    <row r="146" spans="1:7" x14ac:dyDescent="0.2">
      <c r="A146" s="22" t="s">
        <v>12</v>
      </c>
      <c r="B146" s="22">
        <v>39176</v>
      </c>
      <c r="C146" s="10" t="s">
        <v>108</v>
      </c>
      <c r="D146" s="22" t="s">
        <v>9</v>
      </c>
      <c r="E146" s="22">
        <v>2</v>
      </c>
      <c r="F146" s="22">
        <v>0.59</v>
      </c>
      <c r="G146" s="25">
        <f t="shared" si="0"/>
        <v>1.18</v>
      </c>
    </row>
    <row r="147" spans="1:7" x14ac:dyDescent="0.2">
      <c r="A147" s="12"/>
      <c r="B147" s="13"/>
      <c r="C147" s="14"/>
      <c r="D147" s="88" t="s">
        <v>259</v>
      </c>
      <c r="E147" s="89"/>
      <c r="F147" s="90"/>
      <c r="G147" s="28">
        <f>SUM(G141)</f>
        <v>5.0940000000000003</v>
      </c>
    </row>
    <row r="148" spans="1:7" x14ac:dyDescent="0.2">
      <c r="A148" s="16"/>
      <c r="B148" s="17"/>
      <c r="C148" s="18"/>
      <c r="D148" s="88" t="s">
        <v>28</v>
      </c>
      <c r="E148" s="89"/>
      <c r="F148" s="90"/>
      <c r="G148" s="28">
        <f>SUM(G142:G146)</f>
        <v>11.2576</v>
      </c>
    </row>
    <row r="149" spans="1:7" x14ac:dyDescent="0.2">
      <c r="A149" s="19"/>
      <c r="B149" s="20"/>
      <c r="C149" s="21"/>
      <c r="D149" s="88" t="s">
        <v>27</v>
      </c>
      <c r="E149" s="89"/>
      <c r="F149" s="90"/>
      <c r="G149" s="28">
        <f>SUM(G147:G148)</f>
        <v>16.351600000000001</v>
      </c>
    </row>
    <row r="150" spans="1:7" ht="24" x14ac:dyDescent="0.2">
      <c r="A150" s="22" t="s">
        <v>8</v>
      </c>
      <c r="B150" s="22"/>
      <c r="C150" s="10" t="s">
        <v>109</v>
      </c>
      <c r="D150" s="22" t="s">
        <v>9</v>
      </c>
      <c r="E150" s="23" t="s">
        <v>32</v>
      </c>
      <c r="F150" s="4" t="s">
        <v>258</v>
      </c>
      <c r="G150" s="4" t="s">
        <v>11</v>
      </c>
    </row>
    <row r="151" spans="1:7" x14ac:dyDescent="0.2">
      <c r="A151" s="22" t="s">
        <v>23</v>
      </c>
      <c r="B151" s="22" t="s">
        <v>47</v>
      </c>
      <c r="C151" s="10" t="s">
        <v>24</v>
      </c>
      <c r="D151" s="22" t="s">
        <v>25</v>
      </c>
      <c r="E151" s="22">
        <v>0.25</v>
      </c>
      <c r="F151" s="22">
        <v>16.98</v>
      </c>
      <c r="G151" s="25">
        <f t="shared" ref="G151:G156" si="1">F151*E151</f>
        <v>4.2450000000000001</v>
      </c>
    </row>
    <row r="152" spans="1:7" ht="24" x14ac:dyDescent="0.2">
      <c r="A152" s="22" t="s">
        <v>12</v>
      </c>
      <c r="B152" s="22">
        <v>2580</v>
      </c>
      <c r="C152" s="10" t="s">
        <v>110</v>
      </c>
      <c r="D152" s="22" t="s">
        <v>9</v>
      </c>
      <c r="E152" s="22">
        <v>1</v>
      </c>
      <c r="F152" s="22">
        <v>8.1300000000000008</v>
      </c>
      <c r="G152" s="25">
        <f t="shared" si="1"/>
        <v>8.1300000000000008</v>
      </c>
    </row>
    <row r="153" spans="1:7" x14ac:dyDescent="0.2">
      <c r="A153" s="22" t="s">
        <v>12</v>
      </c>
      <c r="B153" s="22" t="s">
        <v>111</v>
      </c>
      <c r="C153" s="10" t="s">
        <v>112</v>
      </c>
      <c r="D153" s="22" t="s">
        <v>9</v>
      </c>
      <c r="E153" s="22">
        <v>2</v>
      </c>
      <c r="F153" s="22">
        <v>0.55000000000000004</v>
      </c>
      <c r="G153" s="25">
        <f t="shared" si="1"/>
        <v>1.1000000000000001</v>
      </c>
    </row>
    <row r="154" spans="1:7" ht="24" x14ac:dyDescent="0.2">
      <c r="A154" s="8" t="s">
        <v>12</v>
      </c>
      <c r="B154" s="8">
        <v>40552</v>
      </c>
      <c r="C154" s="11" t="s">
        <v>104</v>
      </c>
      <c r="D154" s="8" t="s">
        <v>105</v>
      </c>
      <c r="E154" s="8">
        <v>0.02</v>
      </c>
      <c r="F154" s="8">
        <v>16.23</v>
      </c>
      <c r="G154" s="9">
        <f t="shared" si="1"/>
        <v>0.3246</v>
      </c>
    </row>
    <row r="155" spans="1:7" x14ac:dyDescent="0.2">
      <c r="A155" s="8" t="s">
        <v>12</v>
      </c>
      <c r="B155" s="8" t="s">
        <v>13</v>
      </c>
      <c r="C155" s="11" t="s">
        <v>107</v>
      </c>
      <c r="D155" s="8" t="s">
        <v>105</v>
      </c>
      <c r="E155" s="8">
        <v>0.02</v>
      </c>
      <c r="F155" s="8">
        <v>2.15</v>
      </c>
      <c r="G155" s="9">
        <f t="shared" si="1"/>
        <v>4.2999999999999997E-2</v>
      </c>
    </row>
    <row r="156" spans="1:7" x14ac:dyDescent="0.2">
      <c r="A156" s="8" t="s">
        <v>12</v>
      </c>
      <c r="B156" s="8">
        <v>4376</v>
      </c>
      <c r="C156" s="11" t="s">
        <v>106</v>
      </c>
      <c r="D156" s="8" t="s">
        <v>9</v>
      </c>
      <c r="E156" s="8">
        <v>2</v>
      </c>
      <c r="F156" s="8">
        <v>0.11</v>
      </c>
      <c r="G156" s="9">
        <f t="shared" si="1"/>
        <v>0.22</v>
      </c>
    </row>
    <row r="157" spans="1:7" x14ac:dyDescent="0.2">
      <c r="A157" s="12"/>
      <c r="B157" s="13"/>
      <c r="C157" s="14"/>
      <c r="D157" s="88" t="s">
        <v>259</v>
      </c>
      <c r="E157" s="89"/>
      <c r="F157" s="90"/>
      <c r="G157" s="15">
        <f>SUM(G151)</f>
        <v>4.2450000000000001</v>
      </c>
    </row>
    <row r="158" spans="1:7" x14ac:dyDescent="0.2">
      <c r="A158" s="16"/>
      <c r="B158" s="17"/>
      <c r="C158" s="18"/>
      <c r="D158" s="88" t="s">
        <v>28</v>
      </c>
      <c r="E158" s="89"/>
      <c r="F158" s="90"/>
      <c r="G158" s="15">
        <f>SUM(G152:G156)</f>
        <v>9.8176000000000005</v>
      </c>
    </row>
    <row r="159" spans="1:7" x14ac:dyDescent="0.2">
      <c r="A159" s="19"/>
      <c r="B159" s="20"/>
      <c r="C159" s="21"/>
      <c r="D159" s="88" t="s">
        <v>27</v>
      </c>
      <c r="E159" s="89"/>
      <c r="F159" s="90"/>
      <c r="G159" s="15">
        <f>SUM(G157:G158)</f>
        <v>14.0626</v>
      </c>
    </row>
    <row r="160" spans="1:7" ht="24" x14ac:dyDescent="0.2">
      <c r="A160" s="22" t="s">
        <v>8</v>
      </c>
      <c r="B160" s="22"/>
      <c r="C160" s="10" t="s">
        <v>113</v>
      </c>
      <c r="D160" s="22" t="s">
        <v>9</v>
      </c>
      <c r="E160" s="23" t="s">
        <v>32</v>
      </c>
      <c r="F160" s="4" t="s">
        <v>258</v>
      </c>
      <c r="G160" s="4" t="s">
        <v>11</v>
      </c>
    </row>
    <row r="161" spans="1:7" x14ac:dyDescent="0.2">
      <c r="A161" s="22" t="s">
        <v>23</v>
      </c>
      <c r="B161" s="22" t="s">
        <v>47</v>
      </c>
      <c r="C161" s="10" t="s">
        <v>24</v>
      </c>
      <c r="D161" s="22" t="s">
        <v>25</v>
      </c>
      <c r="E161" s="22">
        <v>0.25</v>
      </c>
      <c r="F161" s="22">
        <v>16.98</v>
      </c>
      <c r="G161" s="25">
        <f t="shared" ref="G161:G166" si="2">F161*E161</f>
        <v>4.2450000000000001</v>
      </c>
    </row>
    <row r="162" spans="1:7" ht="24" x14ac:dyDescent="0.2">
      <c r="A162" s="22" t="s">
        <v>12</v>
      </c>
      <c r="B162" s="22">
        <v>2580</v>
      </c>
      <c r="C162" s="10" t="s">
        <v>114</v>
      </c>
      <c r="D162" s="22" t="s">
        <v>9</v>
      </c>
      <c r="E162" s="22">
        <v>1</v>
      </c>
      <c r="F162" s="22">
        <v>28.07</v>
      </c>
      <c r="G162" s="25">
        <f t="shared" si="2"/>
        <v>28.07</v>
      </c>
    </row>
    <row r="163" spans="1:7" x14ac:dyDescent="0.2">
      <c r="A163" s="22" t="s">
        <v>12</v>
      </c>
      <c r="B163" s="22">
        <v>39179</v>
      </c>
      <c r="C163" s="10" t="s">
        <v>115</v>
      </c>
      <c r="D163" s="22" t="s">
        <v>9</v>
      </c>
      <c r="E163" s="22">
        <v>2</v>
      </c>
      <c r="F163" s="22">
        <v>0.55000000000000004</v>
      </c>
      <c r="G163" s="25">
        <f t="shared" si="2"/>
        <v>1.1000000000000001</v>
      </c>
    </row>
    <row r="164" spans="1:7" ht="24" x14ac:dyDescent="0.2">
      <c r="A164" s="8" t="s">
        <v>12</v>
      </c>
      <c r="B164" s="8">
        <v>40552</v>
      </c>
      <c r="C164" s="11" t="s">
        <v>104</v>
      </c>
      <c r="D164" s="8" t="s">
        <v>105</v>
      </c>
      <c r="E164" s="8">
        <v>0.04</v>
      </c>
      <c r="F164" s="8">
        <v>16.23</v>
      </c>
      <c r="G164" s="9">
        <f t="shared" si="2"/>
        <v>0.6492</v>
      </c>
    </row>
    <row r="165" spans="1:7" x14ac:dyDescent="0.2">
      <c r="A165" s="8" t="s">
        <v>12</v>
      </c>
      <c r="B165" s="8" t="s">
        <v>13</v>
      </c>
      <c r="C165" s="11" t="s">
        <v>107</v>
      </c>
      <c r="D165" s="8" t="s">
        <v>105</v>
      </c>
      <c r="E165" s="8">
        <v>0.04</v>
      </c>
      <c r="F165" s="8">
        <v>2.15</v>
      </c>
      <c r="G165" s="9">
        <f t="shared" si="2"/>
        <v>8.5999999999999993E-2</v>
      </c>
    </row>
    <row r="166" spans="1:7" x14ac:dyDescent="0.2">
      <c r="A166" s="8" t="s">
        <v>12</v>
      </c>
      <c r="B166" s="8">
        <v>4376</v>
      </c>
      <c r="C166" s="11" t="s">
        <v>106</v>
      </c>
      <c r="D166" s="8" t="s">
        <v>9</v>
      </c>
      <c r="E166" s="8">
        <v>4</v>
      </c>
      <c r="F166" s="8">
        <v>0.11</v>
      </c>
      <c r="G166" s="9">
        <f t="shared" si="2"/>
        <v>0.44</v>
      </c>
    </row>
    <row r="167" spans="1:7" x14ac:dyDescent="0.2">
      <c r="A167" s="12"/>
      <c r="B167" s="13"/>
      <c r="C167" s="14"/>
      <c r="D167" s="88" t="s">
        <v>259</v>
      </c>
      <c r="E167" s="89"/>
      <c r="F167" s="90"/>
      <c r="G167" s="15">
        <f>SUM(G161)</f>
        <v>4.2450000000000001</v>
      </c>
    </row>
    <row r="168" spans="1:7" x14ac:dyDescent="0.2">
      <c r="A168" s="16"/>
      <c r="B168" s="17"/>
      <c r="C168" s="18"/>
      <c r="D168" s="88" t="s">
        <v>28</v>
      </c>
      <c r="E168" s="89"/>
      <c r="F168" s="90"/>
      <c r="G168" s="15">
        <f>SUM(G162:G166)</f>
        <v>30.345200000000002</v>
      </c>
    </row>
    <row r="169" spans="1:7" x14ac:dyDescent="0.2">
      <c r="A169" s="19"/>
      <c r="B169" s="20"/>
      <c r="C169" s="21"/>
      <c r="D169" s="88" t="s">
        <v>27</v>
      </c>
      <c r="E169" s="89"/>
      <c r="F169" s="90"/>
      <c r="G169" s="15">
        <f>SUM(G167:G168)</f>
        <v>34.590200000000003</v>
      </c>
    </row>
    <row r="170" spans="1:7" ht="24" x14ac:dyDescent="0.2">
      <c r="A170" s="22" t="s">
        <v>8</v>
      </c>
      <c r="B170" s="22"/>
      <c r="C170" s="10" t="s">
        <v>116</v>
      </c>
      <c r="D170" s="22" t="s">
        <v>9</v>
      </c>
      <c r="E170" s="23" t="s">
        <v>32</v>
      </c>
      <c r="F170" s="4" t="s">
        <v>258</v>
      </c>
      <c r="G170" s="4" t="s">
        <v>11</v>
      </c>
    </row>
    <row r="171" spans="1:7" x14ac:dyDescent="0.2">
      <c r="A171" s="22" t="s">
        <v>23</v>
      </c>
      <c r="B171" s="22" t="s">
        <v>47</v>
      </c>
      <c r="C171" s="10" t="s">
        <v>24</v>
      </c>
      <c r="D171" s="22" t="s">
        <v>25</v>
      </c>
      <c r="E171" s="22">
        <v>0.15</v>
      </c>
      <c r="F171" s="22">
        <v>16.98</v>
      </c>
      <c r="G171" s="25">
        <f>F171*E171</f>
        <v>2.5470000000000002</v>
      </c>
    </row>
    <row r="172" spans="1:7" x14ac:dyDescent="0.2">
      <c r="A172" s="8" t="s">
        <v>23</v>
      </c>
      <c r="B172" s="8">
        <v>88247</v>
      </c>
      <c r="C172" s="11" t="s">
        <v>26</v>
      </c>
      <c r="D172" s="8" t="s">
        <v>25</v>
      </c>
      <c r="E172" s="8">
        <v>0.15</v>
      </c>
      <c r="F172" s="8">
        <v>13.48</v>
      </c>
      <c r="G172" s="9">
        <f>F172*E172</f>
        <v>2.0219999999999998</v>
      </c>
    </row>
    <row r="173" spans="1:7" x14ac:dyDescent="0.2">
      <c r="A173" s="22" t="s">
        <v>12</v>
      </c>
      <c r="B173" s="22" t="s">
        <v>13</v>
      </c>
      <c r="C173" s="22" t="s">
        <v>117</v>
      </c>
      <c r="D173" s="22" t="s">
        <v>9</v>
      </c>
      <c r="E173" s="22">
        <v>1</v>
      </c>
      <c r="F173" s="22"/>
      <c r="G173" s="22">
        <f>F173*E173</f>
        <v>0</v>
      </c>
    </row>
    <row r="174" spans="1:7" x14ac:dyDescent="0.2">
      <c r="A174" s="22" t="s">
        <v>12</v>
      </c>
      <c r="B174" s="22">
        <v>13246</v>
      </c>
      <c r="C174" s="22" t="s">
        <v>118</v>
      </c>
      <c r="D174" s="22" t="s">
        <v>9</v>
      </c>
      <c r="E174" s="22">
        <v>4</v>
      </c>
      <c r="F174" s="22">
        <v>0.15</v>
      </c>
      <c r="G174" s="22">
        <f>F174*E174</f>
        <v>0.6</v>
      </c>
    </row>
    <row r="175" spans="1:7" x14ac:dyDescent="0.2">
      <c r="A175" s="12"/>
      <c r="B175" s="13"/>
      <c r="C175" s="14"/>
      <c r="D175" s="88" t="s">
        <v>259</v>
      </c>
      <c r="E175" s="89"/>
      <c r="F175" s="90"/>
      <c r="G175" s="15">
        <f>SUM(G171:G172)</f>
        <v>4.569</v>
      </c>
    </row>
    <row r="176" spans="1:7" x14ac:dyDescent="0.2">
      <c r="A176" s="16"/>
      <c r="B176" s="17"/>
      <c r="C176" s="18"/>
      <c r="D176" s="88" t="s">
        <v>28</v>
      </c>
      <c r="E176" s="89"/>
      <c r="F176" s="90"/>
      <c r="G176" s="15">
        <f>SUM(G173:G174)</f>
        <v>0.6</v>
      </c>
    </row>
    <row r="177" spans="1:7" x14ac:dyDescent="0.2">
      <c r="A177" s="19"/>
      <c r="B177" s="20"/>
      <c r="C177" s="21"/>
      <c r="D177" s="88" t="s">
        <v>27</v>
      </c>
      <c r="E177" s="89"/>
      <c r="F177" s="90"/>
      <c r="G177" s="15">
        <f>SUM(G175:G176)</f>
        <v>5.1689999999999996</v>
      </c>
    </row>
    <row r="178" spans="1:7" ht="24" x14ac:dyDescent="0.2">
      <c r="A178" s="22" t="s">
        <v>8</v>
      </c>
      <c r="B178" s="22"/>
      <c r="C178" s="10" t="s">
        <v>119</v>
      </c>
      <c r="D178" s="22" t="s">
        <v>9</v>
      </c>
      <c r="E178" s="23" t="s">
        <v>32</v>
      </c>
      <c r="F178" s="4" t="s">
        <v>258</v>
      </c>
      <c r="G178" s="4" t="s">
        <v>11</v>
      </c>
    </row>
    <row r="179" spans="1:7" x14ac:dyDescent="0.2">
      <c r="A179" s="22" t="s">
        <v>23</v>
      </c>
      <c r="B179" s="22" t="s">
        <v>47</v>
      </c>
      <c r="C179" s="10" t="s">
        <v>24</v>
      </c>
      <c r="D179" s="22" t="s">
        <v>25</v>
      </c>
      <c r="E179" s="22">
        <v>0.15</v>
      </c>
      <c r="F179" s="22">
        <v>16.98</v>
      </c>
      <c r="G179" s="25">
        <f>F179*E179</f>
        <v>2.5470000000000002</v>
      </c>
    </row>
    <row r="180" spans="1:7" x14ac:dyDescent="0.2">
      <c r="A180" s="8" t="s">
        <v>23</v>
      </c>
      <c r="B180" s="8">
        <v>88247</v>
      </c>
      <c r="C180" s="11" t="s">
        <v>26</v>
      </c>
      <c r="D180" s="8" t="s">
        <v>25</v>
      </c>
      <c r="E180" s="8">
        <v>0.15</v>
      </c>
      <c r="F180" s="8">
        <v>13.48</v>
      </c>
      <c r="G180" s="9">
        <f>F180*E180</f>
        <v>2.0219999999999998</v>
      </c>
    </row>
    <row r="181" spans="1:7" x14ac:dyDescent="0.2">
      <c r="A181" s="22" t="s">
        <v>12</v>
      </c>
      <c r="B181" s="22" t="s">
        <v>13</v>
      </c>
      <c r="C181" s="22" t="s">
        <v>120</v>
      </c>
      <c r="D181" s="22" t="s">
        <v>9</v>
      </c>
      <c r="E181" s="22">
        <v>1</v>
      </c>
      <c r="F181" s="22">
        <v>3.9</v>
      </c>
      <c r="G181" s="22">
        <f>F181*E181</f>
        <v>3.9</v>
      </c>
    </row>
    <row r="182" spans="1:7" x14ac:dyDescent="0.2">
      <c r="A182" s="22" t="s">
        <v>12</v>
      </c>
      <c r="B182" s="22">
        <v>13246</v>
      </c>
      <c r="C182" s="22" t="s">
        <v>118</v>
      </c>
      <c r="D182" s="22" t="s">
        <v>9</v>
      </c>
      <c r="E182" s="22">
        <v>6</v>
      </c>
      <c r="F182" s="22">
        <v>0.15</v>
      </c>
      <c r="G182" s="22">
        <f>F182*E182</f>
        <v>0.89999999999999991</v>
      </c>
    </row>
    <row r="183" spans="1:7" x14ac:dyDescent="0.2">
      <c r="A183" s="12"/>
      <c r="B183" s="13"/>
      <c r="C183" s="14"/>
      <c r="D183" s="88" t="s">
        <v>259</v>
      </c>
      <c r="E183" s="89"/>
      <c r="F183" s="90"/>
      <c r="G183" s="15">
        <f>SUM(G179:G180)</f>
        <v>4.569</v>
      </c>
    </row>
    <row r="184" spans="1:7" x14ac:dyDescent="0.2">
      <c r="A184" s="16"/>
      <c r="B184" s="17"/>
      <c r="C184" s="18"/>
      <c r="D184" s="88" t="s">
        <v>28</v>
      </c>
      <c r="E184" s="89"/>
      <c r="F184" s="90"/>
      <c r="G184" s="15">
        <f>SUM(G181:G182)</f>
        <v>4.8</v>
      </c>
    </row>
    <row r="185" spans="1:7" x14ac:dyDescent="0.2">
      <c r="A185" s="19"/>
      <c r="B185" s="20"/>
      <c r="C185" s="21"/>
      <c r="D185" s="88" t="s">
        <v>27</v>
      </c>
      <c r="E185" s="89"/>
      <c r="F185" s="90"/>
      <c r="G185" s="15">
        <f>SUM(G183:G184)</f>
        <v>9.3689999999999998</v>
      </c>
    </row>
    <row r="186" spans="1:7" ht="24" x14ac:dyDescent="0.2">
      <c r="A186" s="22" t="s">
        <v>8</v>
      </c>
      <c r="B186" s="22"/>
      <c r="C186" s="10" t="s">
        <v>121</v>
      </c>
      <c r="D186" s="22" t="s">
        <v>9</v>
      </c>
      <c r="E186" s="22" t="s">
        <v>10</v>
      </c>
      <c r="F186" s="4" t="s">
        <v>258</v>
      </c>
      <c r="G186" s="4" t="s">
        <v>11</v>
      </c>
    </row>
    <row r="187" spans="1:7" x14ac:dyDescent="0.2">
      <c r="A187" s="22" t="s">
        <v>23</v>
      </c>
      <c r="B187" s="22" t="s">
        <v>47</v>
      </c>
      <c r="C187" s="10" t="s">
        <v>24</v>
      </c>
      <c r="D187" s="22" t="s">
        <v>25</v>
      </c>
      <c r="E187" s="22">
        <v>0.15</v>
      </c>
      <c r="F187" s="22">
        <v>16.98</v>
      </c>
      <c r="G187" s="25">
        <f>F187*E187</f>
        <v>2.5470000000000002</v>
      </c>
    </row>
    <row r="188" spans="1:7" x14ac:dyDescent="0.2">
      <c r="A188" s="8" t="s">
        <v>23</v>
      </c>
      <c r="B188" s="8">
        <v>88247</v>
      </c>
      <c r="C188" s="11" t="s">
        <v>26</v>
      </c>
      <c r="D188" s="8" t="s">
        <v>25</v>
      </c>
      <c r="E188" s="8">
        <v>0.15</v>
      </c>
      <c r="F188" s="8">
        <v>13.48</v>
      </c>
      <c r="G188" s="9">
        <f>F188*E188</f>
        <v>2.0219999999999998</v>
      </c>
    </row>
    <row r="189" spans="1:7" x14ac:dyDescent="0.2">
      <c r="A189" s="22" t="s">
        <v>12</v>
      </c>
      <c r="B189" s="22" t="s">
        <v>13</v>
      </c>
      <c r="C189" s="22" t="s">
        <v>122</v>
      </c>
      <c r="D189" s="22" t="s">
        <v>9</v>
      </c>
      <c r="E189" s="22">
        <v>1</v>
      </c>
      <c r="F189" s="22">
        <v>5.1100000000000003</v>
      </c>
      <c r="G189" s="22">
        <f>F189*E189</f>
        <v>5.1100000000000003</v>
      </c>
    </row>
    <row r="190" spans="1:7" x14ac:dyDescent="0.2">
      <c r="A190" s="22" t="s">
        <v>12</v>
      </c>
      <c r="B190" s="22">
        <v>13246</v>
      </c>
      <c r="C190" s="22" t="s">
        <v>118</v>
      </c>
      <c r="D190" s="22" t="s">
        <v>9</v>
      </c>
      <c r="E190" s="22">
        <v>8</v>
      </c>
      <c r="F190" s="22">
        <v>0.15</v>
      </c>
      <c r="G190" s="22">
        <f>F190*E190</f>
        <v>1.2</v>
      </c>
    </row>
    <row r="191" spans="1:7" x14ac:dyDescent="0.2">
      <c r="A191" s="12"/>
      <c r="B191" s="13"/>
      <c r="C191" s="14"/>
      <c r="D191" s="88" t="s">
        <v>259</v>
      </c>
      <c r="E191" s="89"/>
      <c r="F191" s="90"/>
      <c r="G191" s="15">
        <f>SUM(G187:G188)</f>
        <v>4.569</v>
      </c>
    </row>
    <row r="192" spans="1:7" x14ac:dyDescent="0.2">
      <c r="A192" s="16"/>
      <c r="B192" s="17"/>
      <c r="C192" s="18"/>
      <c r="D192" s="88" t="s">
        <v>28</v>
      </c>
      <c r="E192" s="89"/>
      <c r="F192" s="90"/>
      <c r="G192" s="15">
        <f>SUM(G189:G190)</f>
        <v>6.3100000000000005</v>
      </c>
    </row>
    <row r="193" spans="1:7" x14ac:dyDescent="0.2">
      <c r="A193" s="19"/>
      <c r="B193" s="20"/>
      <c r="C193" s="21"/>
      <c r="D193" s="88" t="s">
        <v>27</v>
      </c>
      <c r="E193" s="89"/>
      <c r="F193" s="90"/>
      <c r="G193" s="15">
        <f>SUM(G191:G192)</f>
        <v>10.879000000000001</v>
      </c>
    </row>
    <row r="194" spans="1:7" ht="24" x14ac:dyDescent="0.2">
      <c r="A194" s="22" t="s">
        <v>8</v>
      </c>
      <c r="B194" s="22"/>
      <c r="C194" s="10" t="s">
        <v>123</v>
      </c>
      <c r="D194" s="22" t="s">
        <v>17</v>
      </c>
      <c r="E194" s="23" t="s">
        <v>32</v>
      </c>
      <c r="F194" s="4" t="s">
        <v>258</v>
      </c>
      <c r="G194" s="4" t="s">
        <v>11</v>
      </c>
    </row>
    <row r="195" spans="1:7" x14ac:dyDescent="0.2">
      <c r="A195" s="22" t="s">
        <v>23</v>
      </c>
      <c r="B195" s="22">
        <v>88264</v>
      </c>
      <c r="C195" s="10" t="s">
        <v>24</v>
      </c>
      <c r="D195" s="22" t="s">
        <v>25</v>
      </c>
      <c r="E195" s="22">
        <v>0.4</v>
      </c>
      <c r="F195" s="22">
        <v>16.98</v>
      </c>
      <c r="G195" s="25">
        <f t="shared" ref="G195:G201" si="3">F195*E195</f>
        <v>6.7920000000000007</v>
      </c>
    </row>
    <row r="196" spans="1:7" x14ac:dyDescent="0.2">
      <c r="A196" s="22" t="s">
        <v>23</v>
      </c>
      <c r="B196" s="22">
        <v>88247</v>
      </c>
      <c r="C196" s="10" t="s">
        <v>26</v>
      </c>
      <c r="D196" s="22" t="s">
        <v>25</v>
      </c>
      <c r="E196" s="22">
        <v>0.4</v>
      </c>
      <c r="F196" s="22">
        <v>13.48</v>
      </c>
      <c r="G196" s="25">
        <f t="shared" si="3"/>
        <v>5.3920000000000003</v>
      </c>
    </row>
    <row r="197" spans="1:7" x14ac:dyDescent="0.2">
      <c r="A197" s="22" t="s">
        <v>12</v>
      </c>
      <c r="B197" s="22">
        <v>39029</v>
      </c>
      <c r="C197" s="10" t="s">
        <v>124</v>
      </c>
      <c r="D197" s="22" t="s">
        <v>17</v>
      </c>
      <c r="E197" s="22">
        <v>1</v>
      </c>
      <c r="F197" s="22">
        <v>4.29</v>
      </c>
      <c r="G197" s="22">
        <f t="shared" si="3"/>
        <v>4.29</v>
      </c>
    </row>
    <row r="198" spans="1:7" x14ac:dyDescent="0.2">
      <c r="A198" s="22" t="s">
        <v>12</v>
      </c>
      <c r="B198" s="22">
        <v>11033</v>
      </c>
      <c r="C198" s="10" t="s">
        <v>125</v>
      </c>
      <c r="D198" s="22" t="s">
        <v>9</v>
      </c>
      <c r="E198" s="22">
        <v>0.66</v>
      </c>
      <c r="F198" s="22">
        <v>3.92</v>
      </c>
      <c r="G198" s="22">
        <f t="shared" si="3"/>
        <v>2.5872000000000002</v>
      </c>
    </row>
    <row r="199" spans="1:7" ht="24" x14ac:dyDescent="0.2">
      <c r="A199" s="29" t="s">
        <v>12</v>
      </c>
      <c r="B199" s="29">
        <v>40552</v>
      </c>
      <c r="C199" s="30" t="s">
        <v>104</v>
      </c>
      <c r="D199" s="29" t="s">
        <v>105</v>
      </c>
      <c r="E199" s="29">
        <v>6.0000000000000001E-3</v>
      </c>
      <c r="F199" s="29">
        <v>16.23</v>
      </c>
      <c r="G199" s="31">
        <f t="shared" si="3"/>
        <v>9.7380000000000008E-2</v>
      </c>
    </row>
    <row r="200" spans="1:7" x14ac:dyDescent="0.2">
      <c r="A200" s="8" t="s">
        <v>12</v>
      </c>
      <c r="B200" s="8" t="s">
        <v>13</v>
      </c>
      <c r="C200" s="10" t="s">
        <v>107</v>
      </c>
      <c r="D200" s="8" t="s">
        <v>105</v>
      </c>
      <c r="E200" s="8">
        <v>6.0000000000000001E-3</v>
      </c>
      <c r="F200" s="8">
        <v>2.15</v>
      </c>
      <c r="G200" s="9">
        <f t="shared" si="3"/>
        <v>1.29E-2</v>
      </c>
    </row>
    <row r="201" spans="1:7" x14ac:dyDescent="0.2">
      <c r="A201" s="8" t="s">
        <v>12</v>
      </c>
      <c r="B201" s="8">
        <v>4376</v>
      </c>
      <c r="C201" s="10" t="s">
        <v>106</v>
      </c>
      <c r="D201" s="8" t="s">
        <v>9</v>
      </c>
      <c r="E201" s="8">
        <v>0.66</v>
      </c>
      <c r="F201" s="8">
        <v>0.11</v>
      </c>
      <c r="G201" s="9">
        <f t="shared" si="3"/>
        <v>7.2599999999999998E-2</v>
      </c>
    </row>
    <row r="202" spans="1:7" x14ac:dyDescent="0.2">
      <c r="A202" s="12"/>
      <c r="B202" s="13"/>
      <c r="C202" s="14"/>
      <c r="D202" s="88" t="s">
        <v>259</v>
      </c>
      <c r="E202" s="89"/>
      <c r="F202" s="90"/>
      <c r="G202" s="15">
        <f>SUM(G195:G196)</f>
        <v>12.184000000000001</v>
      </c>
    </row>
    <row r="203" spans="1:7" x14ac:dyDescent="0.2">
      <c r="A203" s="16"/>
      <c r="B203" s="17"/>
      <c r="C203" s="18"/>
      <c r="D203" s="88" t="s">
        <v>28</v>
      </c>
      <c r="E203" s="89"/>
      <c r="F203" s="90"/>
      <c r="G203" s="15">
        <f>SUM(G197:G201)</f>
        <v>7.060080000000001</v>
      </c>
    </row>
    <row r="204" spans="1:7" x14ac:dyDescent="0.2">
      <c r="A204" s="19"/>
      <c r="B204" s="20"/>
      <c r="C204" s="21"/>
      <c r="D204" s="88" t="s">
        <v>27</v>
      </c>
      <c r="E204" s="89"/>
      <c r="F204" s="90"/>
      <c r="G204" s="15">
        <f>SUM(G202:G203)</f>
        <v>19.244080000000004</v>
      </c>
    </row>
    <row r="205" spans="1:7" ht="36" x14ac:dyDescent="0.2">
      <c r="A205" s="22" t="s">
        <v>8</v>
      </c>
      <c r="B205" s="22"/>
      <c r="C205" s="10" t="s">
        <v>126</v>
      </c>
      <c r="D205" s="22" t="s">
        <v>9</v>
      </c>
      <c r="E205" s="23" t="s">
        <v>32</v>
      </c>
      <c r="F205" s="4" t="s">
        <v>258</v>
      </c>
      <c r="G205" s="4" t="s">
        <v>11</v>
      </c>
    </row>
    <row r="206" spans="1:7" x14ac:dyDescent="0.2">
      <c r="A206" s="22" t="s">
        <v>23</v>
      </c>
      <c r="B206" s="22">
        <v>88264</v>
      </c>
      <c r="C206" s="10" t="s">
        <v>24</v>
      </c>
      <c r="D206" s="22" t="s">
        <v>25</v>
      </c>
      <c r="E206" s="22">
        <v>0.5</v>
      </c>
      <c r="F206" s="22">
        <v>16.98</v>
      </c>
      <c r="G206" s="25">
        <f>F206*E206</f>
        <v>8.49</v>
      </c>
    </row>
    <row r="207" spans="1:7" x14ac:dyDescent="0.2">
      <c r="A207" s="22" t="s">
        <v>23</v>
      </c>
      <c r="B207" s="22">
        <v>88247</v>
      </c>
      <c r="C207" s="10" t="s">
        <v>26</v>
      </c>
      <c r="D207" s="22" t="s">
        <v>25</v>
      </c>
      <c r="E207" s="22">
        <v>0.5</v>
      </c>
      <c r="F207" s="22">
        <v>13.48</v>
      </c>
      <c r="G207" s="25">
        <f>F207*E207</f>
        <v>6.74</v>
      </c>
    </row>
    <row r="208" spans="1:7" x14ac:dyDescent="0.2">
      <c r="A208" s="22" t="s">
        <v>12</v>
      </c>
      <c r="B208" s="22">
        <v>13246</v>
      </c>
      <c r="C208" s="10" t="s">
        <v>118</v>
      </c>
      <c r="D208" s="22" t="s">
        <v>9</v>
      </c>
      <c r="E208" s="22">
        <v>4</v>
      </c>
      <c r="F208" s="22">
        <v>0.15</v>
      </c>
      <c r="G208" s="22">
        <f>F208*E208</f>
        <v>0.6</v>
      </c>
    </row>
    <row r="209" spans="1:7" x14ac:dyDescent="0.2">
      <c r="A209" s="8" t="s">
        <v>12</v>
      </c>
      <c r="B209" s="8" t="s">
        <v>3</v>
      </c>
      <c r="C209" s="11" t="s">
        <v>127</v>
      </c>
      <c r="D209" s="8" t="s">
        <v>9</v>
      </c>
      <c r="E209" s="8">
        <v>2</v>
      </c>
      <c r="F209" s="8">
        <v>58</v>
      </c>
      <c r="G209" s="22">
        <f>F209*E209</f>
        <v>116</v>
      </c>
    </row>
    <row r="210" spans="1:7" ht="24" x14ac:dyDescent="0.2">
      <c r="A210" s="8" t="s">
        <v>12</v>
      </c>
      <c r="B210" s="8">
        <v>12239</v>
      </c>
      <c r="C210" s="11" t="s">
        <v>128</v>
      </c>
      <c r="D210" s="8" t="s">
        <v>9</v>
      </c>
      <c r="E210" s="8">
        <v>1</v>
      </c>
      <c r="F210" s="8">
        <v>21.99</v>
      </c>
      <c r="G210" s="9">
        <f>F210*E210</f>
        <v>21.99</v>
      </c>
    </row>
    <row r="211" spans="1:7" x14ac:dyDescent="0.2">
      <c r="A211" s="12"/>
      <c r="B211" s="13"/>
      <c r="C211" s="14"/>
      <c r="D211" s="88" t="s">
        <v>259</v>
      </c>
      <c r="E211" s="89"/>
      <c r="F211" s="90"/>
      <c r="G211" s="15">
        <f>SUM(G206:G207)</f>
        <v>15.23</v>
      </c>
    </row>
    <row r="212" spans="1:7" x14ac:dyDescent="0.2">
      <c r="A212" s="16"/>
      <c r="B212" s="17"/>
      <c r="C212" s="18"/>
      <c r="D212" s="88" t="s">
        <v>28</v>
      </c>
      <c r="E212" s="89"/>
      <c r="F212" s="90"/>
      <c r="G212" s="15">
        <f>SUM(G208:G210)</f>
        <v>138.59</v>
      </c>
    </row>
    <row r="213" spans="1:7" x14ac:dyDescent="0.2">
      <c r="A213" s="19"/>
      <c r="B213" s="20"/>
      <c r="C213" s="21"/>
      <c r="D213" s="88" t="s">
        <v>27</v>
      </c>
      <c r="E213" s="89"/>
      <c r="F213" s="90"/>
      <c r="G213" s="15">
        <f>SUM(G211:G212)</f>
        <v>153.82</v>
      </c>
    </row>
    <row r="214" spans="1:7" ht="24" x14ac:dyDescent="0.2">
      <c r="A214" s="22" t="s">
        <v>129</v>
      </c>
      <c r="B214" s="22" t="s">
        <v>130</v>
      </c>
      <c r="C214" s="10" t="s">
        <v>131</v>
      </c>
      <c r="D214" s="22" t="s">
        <v>17</v>
      </c>
      <c r="E214" s="23" t="s">
        <v>32</v>
      </c>
      <c r="F214" s="4" t="s">
        <v>258</v>
      </c>
      <c r="G214" s="4" t="s">
        <v>11</v>
      </c>
    </row>
    <row r="215" spans="1:7" x14ac:dyDescent="0.2">
      <c r="A215" s="22" t="s">
        <v>23</v>
      </c>
      <c r="B215" s="22" t="s">
        <v>47</v>
      </c>
      <c r="C215" s="10" t="s">
        <v>24</v>
      </c>
      <c r="D215" s="22" t="s">
        <v>25</v>
      </c>
      <c r="E215" s="22">
        <v>0.03</v>
      </c>
      <c r="F215" s="22">
        <v>16.98</v>
      </c>
      <c r="G215" s="25">
        <f>F215*E215</f>
        <v>0.50939999999999996</v>
      </c>
    </row>
    <row r="216" spans="1:7" x14ac:dyDescent="0.2">
      <c r="A216" s="22" t="s">
        <v>23</v>
      </c>
      <c r="B216" s="22">
        <v>88316</v>
      </c>
      <c r="C216" s="10" t="s">
        <v>132</v>
      </c>
      <c r="D216" s="22" t="s">
        <v>25</v>
      </c>
      <c r="E216" s="22">
        <v>0.03</v>
      </c>
      <c r="F216" s="22">
        <v>13.48</v>
      </c>
      <c r="G216" s="25">
        <f>F216*E216</f>
        <v>0.40439999999999998</v>
      </c>
    </row>
    <row r="217" spans="1:7" x14ac:dyDescent="0.2">
      <c r="A217" s="22" t="s">
        <v>12</v>
      </c>
      <c r="B217" s="22" t="s">
        <v>13</v>
      </c>
      <c r="C217" s="10" t="s">
        <v>133</v>
      </c>
      <c r="D217" s="22" t="s">
        <v>17</v>
      </c>
      <c r="E217" s="22">
        <v>1</v>
      </c>
      <c r="F217" s="22">
        <v>2.94</v>
      </c>
      <c r="G217" s="22">
        <f>F217*E217</f>
        <v>2.94</v>
      </c>
    </row>
    <row r="218" spans="1:7" x14ac:dyDescent="0.2">
      <c r="A218" s="12"/>
      <c r="B218" s="13"/>
      <c r="C218" s="14"/>
      <c r="D218" s="88" t="s">
        <v>259</v>
      </c>
      <c r="E218" s="89"/>
      <c r="F218" s="90"/>
      <c r="G218" s="15">
        <f>SUM(G215:G216)</f>
        <v>0.91379999999999995</v>
      </c>
    </row>
    <row r="219" spans="1:7" x14ac:dyDescent="0.2">
      <c r="A219" s="16"/>
      <c r="B219" s="17"/>
      <c r="C219" s="18"/>
      <c r="D219" s="88" t="s">
        <v>28</v>
      </c>
      <c r="E219" s="89"/>
      <c r="F219" s="90"/>
      <c r="G219" s="15">
        <f>SUM(G217)</f>
        <v>2.94</v>
      </c>
    </row>
    <row r="220" spans="1:7" x14ac:dyDescent="0.2">
      <c r="A220" s="19"/>
      <c r="B220" s="20"/>
      <c r="C220" s="21"/>
      <c r="D220" s="88" t="s">
        <v>27</v>
      </c>
      <c r="E220" s="89"/>
      <c r="F220" s="90"/>
      <c r="G220" s="15">
        <f>SUM(G218:G219)</f>
        <v>3.8537999999999997</v>
      </c>
    </row>
    <row r="221" spans="1:7" ht="36" x14ac:dyDescent="0.2">
      <c r="A221" s="1" t="s">
        <v>8</v>
      </c>
      <c r="B221" s="1" t="s">
        <v>134</v>
      </c>
      <c r="C221" s="2" t="s">
        <v>135</v>
      </c>
      <c r="D221" s="1" t="s">
        <v>17</v>
      </c>
      <c r="E221" s="23" t="s">
        <v>32</v>
      </c>
      <c r="F221" s="4" t="s">
        <v>258</v>
      </c>
      <c r="G221" s="4" t="s">
        <v>11</v>
      </c>
    </row>
    <row r="222" spans="1:7" ht="36" x14ac:dyDescent="0.2">
      <c r="A222" s="1" t="s">
        <v>12</v>
      </c>
      <c r="B222" s="1">
        <v>39248</v>
      </c>
      <c r="C222" s="2" t="s">
        <v>136</v>
      </c>
      <c r="D222" s="1" t="s">
        <v>17</v>
      </c>
      <c r="E222" s="32" t="s">
        <v>137</v>
      </c>
      <c r="F222" s="22">
        <v>14.95</v>
      </c>
      <c r="G222" s="25">
        <f>F222*E222</f>
        <v>14.95</v>
      </c>
    </row>
    <row r="223" spans="1:7" x14ac:dyDescent="0.2">
      <c r="A223" s="1" t="s">
        <v>23</v>
      </c>
      <c r="B223" s="1" t="s">
        <v>45</v>
      </c>
      <c r="C223" s="2" t="s">
        <v>26</v>
      </c>
      <c r="D223" s="1" t="s">
        <v>25</v>
      </c>
      <c r="E223" s="33" t="s">
        <v>138</v>
      </c>
      <c r="F223" s="22">
        <v>13.48</v>
      </c>
      <c r="G223" s="25">
        <f>F223*E223</f>
        <v>10.784000000000001</v>
      </c>
    </row>
    <row r="224" spans="1:7" x14ac:dyDescent="0.2">
      <c r="A224" s="1" t="s">
        <v>23</v>
      </c>
      <c r="B224" s="1" t="s">
        <v>47</v>
      </c>
      <c r="C224" s="2" t="s">
        <v>24</v>
      </c>
      <c r="D224" s="1" t="s">
        <v>25</v>
      </c>
      <c r="E224" s="26" t="s">
        <v>138</v>
      </c>
      <c r="F224" s="22">
        <v>16.98</v>
      </c>
      <c r="G224" s="25">
        <f>F224*E224</f>
        <v>13.584000000000001</v>
      </c>
    </row>
    <row r="225" spans="1:7" x14ac:dyDescent="0.2">
      <c r="A225" s="12"/>
      <c r="B225" s="13"/>
      <c r="C225" s="14"/>
      <c r="D225" s="88" t="s">
        <v>259</v>
      </c>
      <c r="E225" s="89"/>
      <c r="F225" s="90"/>
      <c r="G225" s="15">
        <f>SUM(G223:G224)</f>
        <v>24.368000000000002</v>
      </c>
    </row>
    <row r="226" spans="1:7" x14ac:dyDescent="0.2">
      <c r="A226" s="16"/>
      <c r="B226" s="17"/>
      <c r="C226" s="18"/>
      <c r="D226" s="88" t="s">
        <v>28</v>
      </c>
      <c r="E226" s="89"/>
      <c r="F226" s="90"/>
      <c r="G226" s="15">
        <f>SUM(G222)</f>
        <v>14.95</v>
      </c>
    </row>
    <row r="227" spans="1:7" x14ac:dyDescent="0.2">
      <c r="A227" s="19"/>
      <c r="B227" s="20"/>
      <c r="C227" s="21"/>
      <c r="D227" s="88" t="s">
        <v>27</v>
      </c>
      <c r="E227" s="89"/>
      <c r="F227" s="90"/>
      <c r="G227" s="15">
        <f>SUM(G225:G226)</f>
        <v>39.317999999999998</v>
      </c>
    </row>
    <row r="228" spans="1:7" ht="60" x14ac:dyDescent="0.2">
      <c r="A228" s="1" t="s">
        <v>139</v>
      </c>
      <c r="B228" s="1" t="s">
        <v>140</v>
      </c>
      <c r="C228" s="2" t="s">
        <v>141</v>
      </c>
      <c r="D228" s="1" t="s">
        <v>17</v>
      </c>
      <c r="E228" s="23" t="s">
        <v>32</v>
      </c>
      <c r="F228" s="4" t="s">
        <v>258</v>
      </c>
      <c r="G228" s="4" t="s">
        <v>11</v>
      </c>
    </row>
    <row r="229" spans="1:7" ht="24" x14ac:dyDescent="0.2">
      <c r="A229" s="1" t="s">
        <v>12</v>
      </c>
      <c r="B229" s="1">
        <v>37590</v>
      </c>
      <c r="C229" s="2" t="s">
        <v>142</v>
      </c>
      <c r="D229" s="1" t="s">
        <v>9</v>
      </c>
      <c r="E229" s="26" t="s">
        <v>143</v>
      </c>
      <c r="F229" s="22">
        <v>16.239999999999998</v>
      </c>
      <c r="G229" s="25">
        <f>F229*E229</f>
        <v>10.555999999999999</v>
      </c>
    </row>
    <row r="230" spans="1:7" ht="24" x14ac:dyDescent="0.2">
      <c r="A230" s="1" t="s">
        <v>23</v>
      </c>
      <c r="B230" s="1" t="s">
        <v>144</v>
      </c>
      <c r="C230" s="2" t="s">
        <v>145</v>
      </c>
      <c r="D230" s="1" t="s">
        <v>25</v>
      </c>
      <c r="E230" s="26" t="s">
        <v>146</v>
      </c>
      <c r="F230" s="22">
        <v>13.32</v>
      </c>
      <c r="G230" s="25">
        <f>F230*E230</f>
        <v>0.13320000000000001</v>
      </c>
    </row>
    <row r="231" spans="1:7" ht="24" x14ac:dyDescent="0.2">
      <c r="A231" s="1" t="s">
        <v>23</v>
      </c>
      <c r="B231" s="1" t="s">
        <v>147</v>
      </c>
      <c r="C231" s="2" t="s">
        <v>148</v>
      </c>
      <c r="D231" s="1" t="s">
        <v>25</v>
      </c>
      <c r="E231" s="26" t="s">
        <v>149</v>
      </c>
      <c r="F231" s="22">
        <v>16.77</v>
      </c>
      <c r="G231" s="25">
        <f>F231*E231</f>
        <v>1.15713</v>
      </c>
    </row>
    <row r="232" spans="1:7" x14ac:dyDescent="0.2">
      <c r="A232" s="12"/>
      <c r="B232" s="13"/>
      <c r="C232" s="14"/>
      <c r="D232" s="88" t="s">
        <v>259</v>
      </c>
      <c r="E232" s="89"/>
      <c r="F232" s="90"/>
      <c r="G232" s="15">
        <f>SUM(G230:G231)</f>
        <v>1.29033</v>
      </c>
    </row>
    <row r="233" spans="1:7" x14ac:dyDescent="0.2">
      <c r="A233" s="16"/>
      <c r="B233" s="17"/>
      <c r="C233" s="18"/>
      <c r="D233" s="88" t="s">
        <v>28</v>
      </c>
      <c r="E233" s="89"/>
      <c r="F233" s="90"/>
      <c r="G233" s="15">
        <f>SUM(G229)</f>
        <v>10.555999999999999</v>
      </c>
    </row>
    <row r="234" spans="1:7" x14ac:dyDescent="0.2">
      <c r="A234" s="19"/>
      <c r="B234" s="20"/>
      <c r="C234" s="21"/>
      <c r="D234" s="88" t="s">
        <v>27</v>
      </c>
      <c r="E234" s="89"/>
      <c r="F234" s="90"/>
      <c r="G234" s="15">
        <f>SUM(G232:G233)</f>
        <v>11.846329999999998</v>
      </c>
    </row>
    <row r="235" spans="1:7" ht="36" x14ac:dyDescent="0.2">
      <c r="A235" s="1" t="s">
        <v>8</v>
      </c>
      <c r="B235" s="1" t="s">
        <v>150</v>
      </c>
      <c r="C235" s="2" t="s">
        <v>151</v>
      </c>
      <c r="D235" s="1" t="s">
        <v>17</v>
      </c>
      <c r="E235" s="23" t="s">
        <v>32</v>
      </c>
      <c r="F235" s="4" t="s">
        <v>258</v>
      </c>
      <c r="G235" s="4" t="s">
        <v>11</v>
      </c>
    </row>
    <row r="236" spans="1:7" ht="24" x14ac:dyDescent="0.2">
      <c r="A236" s="1" t="s">
        <v>12</v>
      </c>
      <c r="B236" s="1" t="s">
        <v>152</v>
      </c>
      <c r="C236" s="2" t="s">
        <v>34</v>
      </c>
      <c r="D236" s="1" t="s">
        <v>9</v>
      </c>
      <c r="E236" s="26" t="s">
        <v>153</v>
      </c>
      <c r="F236" s="22">
        <v>2.42</v>
      </c>
      <c r="G236" s="25">
        <f>F236*E236</f>
        <v>2.1779999999999997E-2</v>
      </c>
    </row>
    <row r="237" spans="1:7" ht="36" x14ac:dyDescent="0.2">
      <c r="A237" s="1" t="s">
        <v>12</v>
      </c>
      <c r="B237" s="1" t="s">
        <v>154</v>
      </c>
      <c r="C237" s="2" t="s">
        <v>155</v>
      </c>
      <c r="D237" s="1" t="s">
        <v>17</v>
      </c>
      <c r="E237" s="26" t="s">
        <v>39</v>
      </c>
      <c r="F237" s="22">
        <v>9.14</v>
      </c>
      <c r="G237" s="25">
        <f>F237*E237</f>
        <v>9.277099999999999</v>
      </c>
    </row>
    <row r="238" spans="1:7" x14ac:dyDescent="0.2">
      <c r="A238" s="1" t="s">
        <v>23</v>
      </c>
      <c r="B238" s="1" t="s">
        <v>45</v>
      </c>
      <c r="C238" s="2" t="s">
        <v>26</v>
      </c>
      <c r="D238" s="1" t="s">
        <v>25</v>
      </c>
      <c r="E238" s="26" t="s">
        <v>156</v>
      </c>
      <c r="F238" s="22">
        <v>13.48</v>
      </c>
      <c r="G238" s="25">
        <f>F238*E238</f>
        <v>0.86272000000000004</v>
      </c>
    </row>
    <row r="239" spans="1:7" x14ac:dyDescent="0.2">
      <c r="A239" s="1" t="s">
        <v>23</v>
      </c>
      <c r="B239" s="1" t="s">
        <v>47</v>
      </c>
      <c r="C239" s="2" t="s">
        <v>24</v>
      </c>
      <c r="D239" s="1" t="s">
        <v>25</v>
      </c>
      <c r="E239" s="26" t="s">
        <v>156</v>
      </c>
      <c r="F239" s="22">
        <v>16.98</v>
      </c>
      <c r="G239" s="25">
        <f>F239*E239</f>
        <v>1.0867200000000001</v>
      </c>
    </row>
    <row r="240" spans="1:7" x14ac:dyDescent="0.2">
      <c r="A240" s="12"/>
      <c r="B240" s="13"/>
      <c r="C240" s="14"/>
      <c r="D240" s="88" t="s">
        <v>259</v>
      </c>
      <c r="E240" s="89"/>
      <c r="F240" s="90"/>
      <c r="G240" s="15">
        <f>SUM(G238:G239)</f>
        <v>1.9494400000000001</v>
      </c>
    </row>
    <row r="241" spans="1:7" x14ac:dyDescent="0.2">
      <c r="A241" s="16"/>
      <c r="B241" s="17"/>
      <c r="C241" s="18"/>
      <c r="D241" s="88" t="s">
        <v>28</v>
      </c>
      <c r="E241" s="89"/>
      <c r="F241" s="90"/>
      <c r="G241" s="15">
        <f>SUM(G236:G237)</f>
        <v>9.2988799999999987</v>
      </c>
    </row>
    <row r="242" spans="1:7" x14ac:dyDescent="0.2">
      <c r="A242" s="19"/>
      <c r="B242" s="20"/>
      <c r="C242" s="21"/>
      <c r="D242" s="88" t="s">
        <v>27</v>
      </c>
      <c r="E242" s="89"/>
      <c r="F242" s="90"/>
      <c r="G242" s="15">
        <f>SUM(G240:G241)</f>
        <v>11.24832</v>
      </c>
    </row>
    <row r="243" spans="1:7" ht="36" x14ac:dyDescent="0.2">
      <c r="A243" s="1" t="s">
        <v>8</v>
      </c>
      <c r="B243" s="1" t="s">
        <v>157</v>
      </c>
      <c r="C243" s="2" t="s">
        <v>158</v>
      </c>
      <c r="D243" s="1" t="s">
        <v>17</v>
      </c>
      <c r="E243" s="23" t="s">
        <v>32</v>
      </c>
      <c r="F243" s="4" t="s">
        <v>258</v>
      </c>
      <c r="G243" s="4" t="s">
        <v>11</v>
      </c>
    </row>
    <row r="244" spans="1:7" ht="36" x14ac:dyDescent="0.2">
      <c r="A244" s="1" t="s">
        <v>12</v>
      </c>
      <c r="B244" s="1" t="s">
        <v>159</v>
      </c>
      <c r="C244" s="2" t="s">
        <v>160</v>
      </c>
      <c r="D244" s="1" t="s">
        <v>17</v>
      </c>
      <c r="E244" s="26" t="s">
        <v>161</v>
      </c>
      <c r="F244" s="22">
        <v>6.18</v>
      </c>
      <c r="G244" s="25">
        <f>F244*E244</f>
        <v>6.3468599999999995</v>
      </c>
    </row>
    <row r="245" spans="1:7" ht="24" x14ac:dyDescent="0.2">
      <c r="A245" s="1" t="s">
        <v>12</v>
      </c>
      <c r="B245" s="1" t="s">
        <v>152</v>
      </c>
      <c r="C245" s="2" t="s">
        <v>34</v>
      </c>
      <c r="D245" s="1" t="s">
        <v>9</v>
      </c>
      <c r="E245" s="26" t="s">
        <v>146</v>
      </c>
      <c r="F245" s="22">
        <v>2.42</v>
      </c>
      <c r="G245" s="25">
        <f>F245*E245</f>
        <v>2.4199999999999999E-2</v>
      </c>
    </row>
    <row r="246" spans="1:7" x14ac:dyDescent="0.2">
      <c r="A246" s="1" t="s">
        <v>23</v>
      </c>
      <c r="B246" s="1" t="s">
        <v>45</v>
      </c>
      <c r="C246" s="2" t="s">
        <v>26</v>
      </c>
      <c r="D246" s="1" t="s">
        <v>25</v>
      </c>
      <c r="E246" s="26" t="s">
        <v>162</v>
      </c>
      <c r="F246" s="22">
        <v>13.48</v>
      </c>
      <c r="G246" s="25">
        <f>F246*E246</f>
        <v>0.17524000000000001</v>
      </c>
    </row>
    <row r="247" spans="1:7" x14ac:dyDescent="0.2">
      <c r="A247" s="1" t="s">
        <v>23</v>
      </c>
      <c r="B247" s="1" t="s">
        <v>47</v>
      </c>
      <c r="C247" s="2" t="s">
        <v>24</v>
      </c>
      <c r="D247" s="1" t="s">
        <v>25</v>
      </c>
      <c r="E247" s="26" t="s">
        <v>162</v>
      </c>
      <c r="F247" s="22">
        <v>16.98</v>
      </c>
      <c r="G247" s="25">
        <f>F247*E247</f>
        <v>0.22073999999999999</v>
      </c>
    </row>
    <row r="248" spans="1:7" x14ac:dyDescent="0.2">
      <c r="A248" s="12"/>
      <c r="B248" s="13"/>
      <c r="C248" s="14"/>
      <c r="D248" s="88" t="s">
        <v>259</v>
      </c>
      <c r="E248" s="89"/>
      <c r="F248" s="90"/>
      <c r="G248" s="15">
        <f>SUM(G246:G247)</f>
        <v>0.39598</v>
      </c>
    </row>
    <row r="249" spans="1:7" x14ac:dyDescent="0.2">
      <c r="A249" s="16"/>
      <c r="B249" s="17"/>
      <c r="C249" s="18"/>
      <c r="D249" s="88" t="s">
        <v>28</v>
      </c>
      <c r="E249" s="89"/>
      <c r="F249" s="90"/>
      <c r="G249" s="15">
        <f>SUM(G244:G245)</f>
        <v>6.3710599999999999</v>
      </c>
    </row>
    <row r="250" spans="1:7" x14ac:dyDescent="0.2">
      <c r="A250" s="19"/>
      <c r="B250" s="20"/>
      <c r="C250" s="21"/>
      <c r="D250" s="88" t="s">
        <v>27</v>
      </c>
      <c r="E250" s="89"/>
      <c r="F250" s="90"/>
      <c r="G250" s="15">
        <f>SUM(G248:G249)</f>
        <v>6.7670399999999997</v>
      </c>
    </row>
    <row r="251" spans="1:7" ht="36" x14ac:dyDescent="0.2">
      <c r="A251" s="1" t="s">
        <v>8</v>
      </c>
      <c r="B251" s="1" t="s">
        <v>163</v>
      </c>
      <c r="C251" s="2" t="s">
        <v>164</v>
      </c>
      <c r="D251" s="1" t="s">
        <v>17</v>
      </c>
      <c r="E251" s="23" t="s">
        <v>32</v>
      </c>
      <c r="F251" s="4" t="s">
        <v>258</v>
      </c>
      <c r="G251" s="4" t="s">
        <v>11</v>
      </c>
    </row>
    <row r="252" spans="1:7" ht="36" x14ac:dyDescent="0.2">
      <c r="A252" s="1" t="s">
        <v>12</v>
      </c>
      <c r="B252" s="1" t="s">
        <v>165</v>
      </c>
      <c r="C252" s="2" t="s">
        <v>166</v>
      </c>
      <c r="D252" s="1" t="s">
        <v>17</v>
      </c>
      <c r="E252" s="26" t="s">
        <v>39</v>
      </c>
      <c r="F252" s="3">
        <v>9.41</v>
      </c>
      <c r="G252" s="25">
        <f>F252*E252</f>
        <v>9.5511499999999998</v>
      </c>
    </row>
    <row r="253" spans="1:7" ht="24" x14ac:dyDescent="0.2">
      <c r="A253" s="1" t="s">
        <v>12</v>
      </c>
      <c r="B253" s="1" t="s">
        <v>152</v>
      </c>
      <c r="C253" s="2" t="s">
        <v>34</v>
      </c>
      <c r="D253" s="1" t="s">
        <v>9</v>
      </c>
      <c r="E253" s="26" t="s">
        <v>153</v>
      </c>
      <c r="F253" s="3">
        <v>2.42</v>
      </c>
      <c r="G253" s="25">
        <f>F253*E253</f>
        <v>2.1779999999999997E-2</v>
      </c>
    </row>
    <row r="254" spans="1:7" x14ac:dyDescent="0.2">
      <c r="A254" s="1" t="s">
        <v>23</v>
      </c>
      <c r="B254" s="1" t="s">
        <v>45</v>
      </c>
      <c r="C254" s="2" t="s">
        <v>26</v>
      </c>
      <c r="D254" s="1" t="s">
        <v>25</v>
      </c>
      <c r="E254" s="26" t="s">
        <v>156</v>
      </c>
      <c r="F254" s="3">
        <v>13.48</v>
      </c>
      <c r="G254" s="25">
        <f>F254*E254</f>
        <v>0.86272000000000004</v>
      </c>
    </row>
    <row r="255" spans="1:7" x14ac:dyDescent="0.2">
      <c r="A255" s="1" t="s">
        <v>23</v>
      </c>
      <c r="B255" s="1" t="s">
        <v>47</v>
      </c>
      <c r="C255" s="2" t="s">
        <v>24</v>
      </c>
      <c r="D255" s="1" t="s">
        <v>25</v>
      </c>
      <c r="E255" s="26" t="s">
        <v>156</v>
      </c>
      <c r="F255" s="3">
        <v>16.98</v>
      </c>
      <c r="G255" s="25">
        <f>F255*E255</f>
        <v>1.0867200000000001</v>
      </c>
    </row>
    <row r="256" spans="1:7" x14ac:dyDescent="0.2">
      <c r="A256" s="12"/>
      <c r="B256" s="13"/>
      <c r="C256" s="14"/>
      <c r="D256" s="88" t="s">
        <v>259</v>
      </c>
      <c r="E256" s="89"/>
      <c r="F256" s="90"/>
      <c r="G256" s="15">
        <f>SUM(G254:G255)</f>
        <v>1.9494400000000001</v>
      </c>
    </row>
    <row r="257" spans="1:7" x14ac:dyDescent="0.2">
      <c r="A257" s="16"/>
      <c r="B257" s="17"/>
      <c r="C257" s="18"/>
      <c r="D257" s="88" t="s">
        <v>28</v>
      </c>
      <c r="E257" s="89"/>
      <c r="F257" s="90"/>
      <c r="G257" s="15">
        <f>SUM(G252:G253)</f>
        <v>9.5729299999999995</v>
      </c>
    </row>
    <row r="258" spans="1:7" x14ac:dyDescent="0.2">
      <c r="A258" s="19"/>
      <c r="B258" s="20"/>
      <c r="C258" s="21"/>
      <c r="D258" s="88" t="s">
        <v>27</v>
      </c>
      <c r="E258" s="89"/>
      <c r="F258" s="90"/>
      <c r="G258" s="15">
        <f>SUM(G256:G257)</f>
        <v>11.522369999999999</v>
      </c>
    </row>
    <row r="259" spans="1:7" ht="36" x14ac:dyDescent="0.2">
      <c r="A259" s="1" t="s">
        <v>8</v>
      </c>
      <c r="B259" s="1" t="s">
        <v>167</v>
      </c>
      <c r="C259" s="2" t="s">
        <v>168</v>
      </c>
      <c r="D259" s="1" t="s">
        <v>17</v>
      </c>
      <c r="E259" s="23" t="s">
        <v>32</v>
      </c>
      <c r="F259" s="4" t="s">
        <v>258</v>
      </c>
      <c r="G259" s="4" t="s">
        <v>11</v>
      </c>
    </row>
    <row r="260" spans="1:7" ht="24" x14ac:dyDescent="0.2">
      <c r="A260" s="1" t="s">
        <v>12</v>
      </c>
      <c r="B260" s="1" t="s">
        <v>152</v>
      </c>
      <c r="C260" s="2" t="s">
        <v>34</v>
      </c>
      <c r="D260" s="1" t="s">
        <v>9</v>
      </c>
      <c r="E260" s="26" t="s">
        <v>153</v>
      </c>
      <c r="F260" s="3">
        <v>2.42</v>
      </c>
      <c r="G260" s="25">
        <f>F260*E260</f>
        <v>2.1779999999999997E-2</v>
      </c>
    </row>
    <row r="261" spans="1:7" ht="36" x14ac:dyDescent="0.2">
      <c r="A261" s="1" t="s">
        <v>12</v>
      </c>
      <c r="B261" s="1" t="s">
        <v>169</v>
      </c>
      <c r="C261" s="2" t="s">
        <v>170</v>
      </c>
      <c r="D261" s="1" t="s">
        <v>17</v>
      </c>
      <c r="E261" s="26" t="s">
        <v>39</v>
      </c>
      <c r="F261" s="3">
        <v>18.45</v>
      </c>
      <c r="G261" s="25">
        <f>F261*E261</f>
        <v>18.726749999999999</v>
      </c>
    </row>
    <row r="262" spans="1:7" x14ac:dyDescent="0.2">
      <c r="A262" s="1" t="s">
        <v>23</v>
      </c>
      <c r="B262" s="1" t="s">
        <v>45</v>
      </c>
      <c r="C262" s="2" t="s">
        <v>26</v>
      </c>
      <c r="D262" s="1" t="s">
        <v>25</v>
      </c>
      <c r="E262" s="26" t="s">
        <v>171</v>
      </c>
      <c r="F262" s="3">
        <v>13.48</v>
      </c>
      <c r="G262" s="25">
        <f>F262*E262</f>
        <v>1.17276</v>
      </c>
    </row>
    <row r="263" spans="1:7" x14ac:dyDescent="0.2">
      <c r="A263" s="1" t="s">
        <v>23</v>
      </c>
      <c r="B263" s="1" t="s">
        <v>47</v>
      </c>
      <c r="C263" s="2" t="s">
        <v>24</v>
      </c>
      <c r="D263" s="1" t="s">
        <v>25</v>
      </c>
      <c r="E263" s="26" t="s">
        <v>171</v>
      </c>
      <c r="F263" s="3">
        <v>16.98</v>
      </c>
      <c r="G263" s="25">
        <f>F263*E263</f>
        <v>1.47726</v>
      </c>
    </row>
    <row r="264" spans="1:7" x14ac:dyDescent="0.2">
      <c r="A264" s="12"/>
      <c r="B264" s="13"/>
      <c r="C264" s="14"/>
      <c r="D264" s="88" t="s">
        <v>259</v>
      </c>
      <c r="E264" s="89"/>
      <c r="F264" s="90"/>
      <c r="G264" s="15">
        <f>SUM(G262:G263)</f>
        <v>2.65002</v>
      </c>
    </row>
    <row r="265" spans="1:7" x14ac:dyDescent="0.2">
      <c r="A265" s="16"/>
      <c r="B265" s="17"/>
      <c r="C265" s="18"/>
      <c r="D265" s="88" t="s">
        <v>28</v>
      </c>
      <c r="E265" s="89"/>
      <c r="F265" s="90"/>
      <c r="G265" s="15">
        <f>SUM(G260:G261)</f>
        <v>18.748529999999999</v>
      </c>
    </row>
    <row r="266" spans="1:7" x14ac:dyDescent="0.2">
      <c r="A266" s="19"/>
      <c r="B266" s="20"/>
      <c r="C266" s="21"/>
      <c r="D266" s="88" t="s">
        <v>27</v>
      </c>
      <c r="E266" s="89"/>
      <c r="F266" s="90"/>
      <c r="G266" s="15">
        <f>SUM(G264:G265)</f>
        <v>21.39855</v>
      </c>
    </row>
    <row r="267" spans="1:7" ht="36" x14ac:dyDescent="0.2">
      <c r="A267" s="1" t="s">
        <v>8</v>
      </c>
      <c r="B267" s="1" t="s">
        <v>172</v>
      </c>
      <c r="C267" s="2" t="s">
        <v>173</v>
      </c>
      <c r="D267" s="1" t="s">
        <v>17</v>
      </c>
      <c r="E267" s="23" t="s">
        <v>32</v>
      </c>
      <c r="F267" s="4" t="s">
        <v>258</v>
      </c>
      <c r="G267" s="4" t="s">
        <v>11</v>
      </c>
    </row>
    <row r="268" spans="1:7" ht="36" x14ac:dyDescent="0.2">
      <c r="A268" s="1" t="s">
        <v>12</v>
      </c>
      <c r="B268" s="1" t="s">
        <v>174</v>
      </c>
      <c r="C268" s="2" t="s">
        <v>175</v>
      </c>
      <c r="D268" s="1" t="s">
        <v>17</v>
      </c>
      <c r="E268" s="26" t="s">
        <v>39</v>
      </c>
      <c r="F268" s="3">
        <v>18.5</v>
      </c>
      <c r="G268" s="25">
        <f>F268*E268</f>
        <v>18.7775</v>
      </c>
    </row>
    <row r="269" spans="1:7" ht="24" x14ac:dyDescent="0.2">
      <c r="A269" s="1" t="s">
        <v>12</v>
      </c>
      <c r="B269" s="1" t="s">
        <v>152</v>
      </c>
      <c r="C269" s="2" t="s">
        <v>34</v>
      </c>
      <c r="D269" s="1" t="s">
        <v>9</v>
      </c>
      <c r="E269" s="26" t="s">
        <v>153</v>
      </c>
      <c r="F269" s="3">
        <v>2.42</v>
      </c>
      <c r="G269" s="25">
        <f>F269*E269</f>
        <v>2.1779999999999997E-2</v>
      </c>
    </row>
    <row r="270" spans="1:7" x14ac:dyDescent="0.2">
      <c r="A270" s="1" t="s">
        <v>23</v>
      </c>
      <c r="B270" s="1" t="s">
        <v>45</v>
      </c>
      <c r="C270" s="2" t="s">
        <v>26</v>
      </c>
      <c r="D270" s="1" t="s">
        <v>25</v>
      </c>
      <c r="E270" s="26" t="s">
        <v>171</v>
      </c>
      <c r="F270" s="3">
        <v>13.48</v>
      </c>
      <c r="G270" s="25">
        <f>F270*E270</f>
        <v>1.17276</v>
      </c>
    </row>
    <row r="271" spans="1:7" x14ac:dyDescent="0.2">
      <c r="A271" s="1" t="s">
        <v>23</v>
      </c>
      <c r="B271" s="1" t="s">
        <v>47</v>
      </c>
      <c r="C271" s="2" t="s">
        <v>24</v>
      </c>
      <c r="D271" s="1" t="s">
        <v>25</v>
      </c>
      <c r="E271" s="26" t="s">
        <v>171</v>
      </c>
      <c r="F271" s="3">
        <v>16.98</v>
      </c>
      <c r="G271" s="25">
        <f>F271*E271</f>
        <v>1.47726</v>
      </c>
    </row>
    <row r="272" spans="1:7" x14ac:dyDescent="0.2">
      <c r="A272" s="12"/>
      <c r="B272" s="13"/>
      <c r="C272" s="14"/>
      <c r="D272" s="88" t="s">
        <v>259</v>
      </c>
      <c r="E272" s="89"/>
      <c r="F272" s="90"/>
      <c r="G272" s="15">
        <f>SUM(G270:G271)</f>
        <v>2.65002</v>
      </c>
    </row>
    <row r="273" spans="1:7" x14ac:dyDescent="0.2">
      <c r="A273" s="16"/>
      <c r="B273" s="17"/>
      <c r="C273" s="18"/>
      <c r="D273" s="88" t="s">
        <v>28</v>
      </c>
      <c r="E273" s="89"/>
      <c r="F273" s="90"/>
      <c r="G273" s="15">
        <f>SUM(G268:G269)</f>
        <v>18.79928</v>
      </c>
    </row>
    <row r="274" spans="1:7" x14ac:dyDescent="0.2">
      <c r="A274" s="19"/>
      <c r="B274" s="20"/>
      <c r="C274" s="21"/>
      <c r="D274" s="88" t="s">
        <v>27</v>
      </c>
      <c r="E274" s="89"/>
      <c r="F274" s="90"/>
      <c r="G274" s="15">
        <f>SUM(G272:G273)</f>
        <v>21.449300000000001</v>
      </c>
    </row>
    <row r="275" spans="1:7" ht="24" x14ac:dyDescent="0.2">
      <c r="A275" s="1" t="s">
        <v>8</v>
      </c>
      <c r="B275" s="1" t="s">
        <v>176</v>
      </c>
      <c r="C275" s="2" t="s">
        <v>177</v>
      </c>
      <c r="D275" s="1" t="s">
        <v>9</v>
      </c>
      <c r="E275" s="23" t="s">
        <v>32</v>
      </c>
      <c r="F275" s="4" t="s">
        <v>258</v>
      </c>
      <c r="G275" s="4" t="s">
        <v>11</v>
      </c>
    </row>
    <row r="276" spans="1:7" ht="24" x14ac:dyDescent="0.2">
      <c r="A276" s="1" t="s">
        <v>12</v>
      </c>
      <c r="B276" s="1">
        <v>1575</v>
      </c>
      <c r="C276" s="2" t="s">
        <v>178</v>
      </c>
      <c r="D276" s="1" t="s">
        <v>9</v>
      </c>
      <c r="E276" s="26" t="s">
        <v>137</v>
      </c>
      <c r="F276" s="3">
        <v>1.06</v>
      </c>
      <c r="G276" s="25">
        <f>F276*E276</f>
        <v>1.06</v>
      </c>
    </row>
    <row r="277" spans="1:7" x14ac:dyDescent="0.2">
      <c r="A277" s="1" t="s">
        <v>23</v>
      </c>
      <c r="B277" s="1" t="s">
        <v>45</v>
      </c>
      <c r="C277" s="2" t="s">
        <v>26</v>
      </c>
      <c r="D277" s="1" t="s">
        <v>25</v>
      </c>
      <c r="E277" s="26" t="s">
        <v>179</v>
      </c>
      <c r="F277" s="3">
        <v>13.48</v>
      </c>
      <c r="G277" s="25">
        <f>F277*E277</f>
        <v>4.0439999999999996</v>
      </c>
    </row>
    <row r="278" spans="1:7" x14ac:dyDescent="0.2">
      <c r="A278" s="1" t="s">
        <v>23</v>
      </c>
      <c r="B278" s="1" t="s">
        <v>47</v>
      </c>
      <c r="C278" s="2" t="s">
        <v>24</v>
      </c>
      <c r="D278" s="1" t="s">
        <v>25</v>
      </c>
      <c r="E278" s="26" t="s">
        <v>179</v>
      </c>
      <c r="F278" s="3">
        <v>16.98</v>
      </c>
      <c r="G278" s="25">
        <f>F278*E278</f>
        <v>5.0940000000000003</v>
      </c>
    </row>
    <row r="279" spans="1:7" x14ac:dyDescent="0.2">
      <c r="A279" s="12"/>
      <c r="B279" s="13"/>
      <c r="C279" s="14"/>
      <c r="D279" s="88" t="s">
        <v>259</v>
      </c>
      <c r="E279" s="89"/>
      <c r="F279" s="90"/>
      <c r="G279" s="15">
        <f>SUM(G277:G278)</f>
        <v>9.1379999999999999</v>
      </c>
    </row>
    <row r="280" spans="1:7" x14ac:dyDescent="0.2">
      <c r="A280" s="16"/>
      <c r="B280" s="17"/>
      <c r="C280" s="18"/>
      <c r="D280" s="88" t="s">
        <v>28</v>
      </c>
      <c r="E280" s="89"/>
      <c r="F280" s="90"/>
      <c r="G280" s="15">
        <f>SUM(G275:G276)</f>
        <v>1.06</v>
      </c>
    </row>
    <row r="281" spans="1:7" x14ac:dyDescent="0.2">
      <c r="A281" s="19"/>
      <c r="B281" s="20"/>
      <c r="C281" s="21"/>
      <c r="D281" s="88" t="s">
        <v>27</v>
      </c>
      <c r="E281" s="89"/>
      <c r="F281" s="90"/>
      <c r="G281" s="15">
        <f>SUM(G279:G280)</f>
        <v>10.198</v>
      </c>
    </row>
    <row r="282" spans="1:7" ht="24" x14ac:dyDescent="0.2">
      <c r="A282" s="1" t="s">
        <v>8</v>
      </c>
      <c r="B282" s="1" t="s">
        <v>180</v>
      </c>
      <c r="C282" s="2" t="s">
        <v>181</v>
      </c>
      <c r="D282" s="1" t="s">
        <v>9</v>
      </c>
      <c r="E282" s="23" t="s">
        <v>32</v>
      </c>
      <c r="F282" s="4" t="s">
        <v>258</v>
      </c>
      <c r="G282" s="4" t="s">
        <v>11</v>
      </c>
    </row>
    <row r="283" spans="1:7" ht="24" x14ac:dyDescent="0.2">
      <c r="A283" s="1" t="s">
        <v>12</v>
      </c>
      <c r="B283" s="1">
        <v>1576</v>
      </c>
      <c r="C283" s="2" t="s">
        <v>182</v>
      </c>
      <c r="D283" s="1" t="s">
        <v>9</v>
      </c>
      <c r="E283" s="26" t="s">
        <v>137</v>
      </c>
      <c r="F283" s="3">
        <v>1.46</v>
      </c>
      <c r="G283" s="25">
        <f>F283*E283</f>
        <v>1.46</v>
      </c>
    </row>
    <row r="284" spans="1:7" x14ac:dyDescent="0.2">
      <c r="A284" s="1" t="s">
        <v>23</v>
      </c>
      <c r="B284" s="1" t="s">
        <v>45</v>
      </c>
      <c r="C284" s="2" t="s">
        <v>26</v>
      </c>
      <c r="D284" s="1" t="s">
        <v>25</v>
      </c>
      <c r="E284" s="26" t="s">
        <v>179</v>
      </c>
      <c r="F284" s="3">
        <v>13.48</v>
      </c>
      <c r="G284" s="25">
        <f>F284*E284</f>
        <v>4.0439999999999996</v>
      </c>
    </row>
    <row r="285" spans="1:7" x14ac:dyDescent="0.2">
      <c r="A285" s="1" t="s">
        <v>23</v>
      </c>
      <c r="B285" s="1" t="s">
        <v>47</v>
      </c>
      <c r="C285" s="2" t="s">
        <v>24</v>
      </c>
      <c r="D285" s="1" t="s">
        <v>25</v>
      </c>
      <c r="E285" s="26" t="s">
        <v>179</v>
      </c>
      <c r="F285" s="3">
        <v>16.98</v>
      </c>
      <c r="G285" s="25">
        <f>F285*E285</f>
        <v>5.0940000000000003</v>
      </c>
    </row>
    <row r="286" spans="1:7" x14ac:dyDescent="0.2">
      <c r="A286" s="12"/>
      <c r="B286" s="13"/>
      <c r="C286" s="14"/>
      <c r="D286" s="88" t="s">
        <v>259</v>
      </c>
      <c r="E286" s="89"/>
      <c r="F286" s="90"/>
      <c r="G286" s="15">
        <f>SUM(G284:G285)</f>
        <v>9.1379999999999999</v>
      </c>
    </row>
    <row r="287" spans="1:7" x14ac:dyDescent="0.2">
      <c r="A287" s="16"/>
      <c r="B287" s="17"/>
      <c r="C287" s="18"/>
      <c r="D287" s="88" t="s">
        <v>28</v>
      </c>
      <c r="E287" s="89"/>
      <c r="F287" s="90"/>
      <c r="G287" s="15">
        <f>SUM(G282:G283)</f>
        <v>1.46</v>
      </c>
    </row>
    <row r="288" spans="1:7" x14ac:dyDescent="0.2">
      <c r="A288" s="19"/>
      <c r="B288" s="20"/>
      <c r="C288" s="21"/>
      <c r="D288" s="88" t="s">
        <v>27</v>
      </c>
      <c r="E288" s="89"/>
      <c r="F288" s="90"/>
      <c r="G288" s="15">
        <f>SUM(G286:G287)</f>
        <v>10.597999999999999</v>
      </c>
    </row>
    <row r="289" spans="1:7" ht="24" x14ac:dyDescent="0.2">
      <c r="A289" s="1" t="s">
        <v>8</v>
      </c>
      <c r="B289" s="1" t="s">
        <v>183</v>
      </c>
      <c r="C289" s="2" t="s">
        <v>184</v>
      </c>
      <c r="D289" s="1" t="s">
        <v>9</v>
      </c>
      <c r="E289" s="23" t="s">
        <v>32</v>
      </c>
      <c r="F289" s="4" t="s">
        <v>258</v>
      </c>
      <c r="G289" s="4" t="s">
        <v>11</v>
      </c>
    </row>
    <row r="290" spans="1:7" ht="24" x14ac:dyDescent="0.2">
      <c r="A290" s="1" t="s">
        <v>12</v>
      </c>
      <c r="B290" s="1">
        <v>1577</v>
      </c>
      <c r="C290" s="2" t="s">
        <v>182</v>
      </c>
      <c r="D290" s="1" t="s">
        <v>9</v>
      </c>
      <c r="E290" s="26" t="s">
        <v>137</v>
      </c>
      <c r="F290" s="3">
        <v>1.65</v>
      </c>
      <c r="G290" s="25">
        <f>F290*E290</f>
        <v>1.65</v>
      </c>
    </row>
    <row r="291" spans="1:7" x14ac:dyDescent="0.2">
      <c r="A291" s="1" t="s">
        <v>23</v>
      </c>
      <c r="B291" s="1" t="s">
        <v>45</v>
      </c>
      <c r="C291" s="2" t="s">
        <v>26</v>
      </c>
      <c r="D291" s="1" t="s">
        <v>25</v>
      </c>
      <c r="E291" s="26" t="s">
        <v>179</v>
      </c>
      <c r="F291" s="3">
        <v>13.48</v>
      </c>
      <c r="G291" s="25">
        <f>F291*E291</f>
        <v>4.0439999999999996</v>
      </c>
    </row>
    <row r="292" spans="1:7" x14ac:dyDescent="0.2">
      <c r="A292" s="1" t="s">
        <v>23</v>
      </c>
      <c r="B292" s="1" t="s">
        <v>47</v>
      </c>
      <c r="C292" s="2" t="s">
        <v>24</v>
      </c>
      <c r="D292" s="1" t="s">
        <v>25</v>
      </c>
      <c r="E292" s="26" t="s">
        <v>179</v>
      </c>
      <c r="F292" s="3">
        <v>16.98</v>
      </c>
      <c r="G292" s="25">
        <f>F292*E292</f>
        <v>5.0940000000000003</v>
      </c>
    </row>
    <row r="293" spans="1:7" x14ac:dyDescent="0.2">
      <c r="A293" s="12"/>
      <c r="B293" s="13"/>
      <c r="C293" s="14"/>
      <c r="D293" s="88" t="s">
        <v>259</v>
      </c>
      <c r="E293" s="89"/>
      <c r="F293" s="90"/>
      <c r="G293" s="15">
        <f>SUM(G291:G292)</f>
        <v>9.1379999999999999</v>
      </c>
    </row>
    <row r="294" spans="1:7" x14ac:dyDescent="0.2">
      <c r="A294" s="16"/>
      <c r="B294" s="17"/>
      <c r="C294" s="18"/>
      <c r="D294" s="88" t="s">
        <v>28</v>
      </c>
      <c r="E294" s="89"/>
      <c r="F294" s="90"/>
      <c r="G294" s="15">
        <f>SUM(G289:G290)</f>
        <v>1.65</v>
      </c>
    </row>
    <row r="295" spans="1:7" x14ac:dyDescent="0.2">
      <c r="A295" s="19"/>
      <c r="B295" s="20"/>
      <c r="C295" s="21"/>
      <c r="D295" s="88" t="s">
        <v>27</v>
      </c>
      <c r="E295" s="89"/>
      <c r="F295" s="90"/>
      <c r="G295" s="15">
        <f>SUM(G293:G294)</f>
        <v>10.788</v>
      </c>
    </row>
    <row r="296" spans="1:7" ht="24" x14ac:dyDescent="0.2">
      <c r="A296" s="1" t="s">
        <v>8</v>
      </c>
      <c r="B296" s="1" t="s">
        <v>185</v>
      </c>
      <c r="C296" s="2" t="s">
        <v>186</v>
      </c>
      <c r="D296" s="1" t="s">
        <v>9</v>
      </c>
      <c r="E296" s="23" t="s">
        <v>32</v>
      </c>
      <c r="F296" s="4" t="s">
        <v>258</v>
      </c>
      <c r="G296" s="4" t="s">
        <v>11</v>
      </c>
    </row>
    <row r="297" spans="1:7" ht="24" x14ac:dyDescent="0.2">
      <c r="A297" s="1" t="s">
        <v>12</v>
      </c>
      <c r="B297" s="1">
        <v>1578</v>
      </c>
      <c r="C297" s="2" t="s">
        <v>187</v>
      </c>
      <c r="D297" s="1" t="s">
        <v>9</v>
      </c>
      <c r="E297" s="26" t="s">
        <v>137</v>
      </c>
      <c r="F297" s="3">
        <v>2.87</v>
      </c>
      <c r="G297" s="25">
        <f>F297*E297</f>
        <v>2.87</v>
      </c>
    </row>
    <row r="298" spans="1:7" x14ac:dyDescent="0.2">
      <c r="A298" s="1" t="s">
        <v>23</v>
      </c>
      <c r="B298" s="1" t="s">
        <v>45</v>
      </c>
      <c r="C298" s="2" t="s">
        <v>26</v>
      </c>
      <c r="D298" s="1" t="s">
        <v>25</v>
      </c>
      <c r="E298" s="26" t="s">
        <v>188</v>
      </c>
      <c r="F298" s="3">
        <v>13.48</v>
      </c>
      <c r="G298" s="25">
        <f>F298*E298</f>
        <v>5.3920000000000003</v>
      </c>
    </row>
    <row r="299" spans="1:7" x14ac:dyDescent="0.2">
      <c r="A299" s="1" t="s">
        <v>23</v>
      </c>
      <c r="B299" s="1" t="s">
        <v>47</v>
      </c>
      <c r="C299" s="2" t="s">
        <v>24</v>
      </c>
      <c r="D299" s="1" t="s">
        <v>25</v>
      </c>
      <c r="E299" s="26" t="s">
        <v>188</v>
      </c>
      <c r="F299" s="3">
        <v>16.98</v>
      </c>
      <c r="G299" s="25">
        <f>F299*E299</f>
        <v>6.7920000000000007</v>
      </c>
    </row>
    <row r="300" spans="1:7" x14ac:dyDescent="0.2">
      <c r="A300" s="12"/>
      <c r="B300" s="13"/>
      <c r="C300" s="14"/>
      <c r="D300" s="88" t="s">
        <v>259</v>
      </c>
      <c r="E300" s="89"/>
      <c r="F300" s="90"/>
      <c r="G300" s="15">
        <f>SUM(G298:G299)</f>
        <v>12.184000000000001</v>
      </c>
    </row>
    <row r="301" spans="1:7" x14ac:dyDescent="0.2">
      <c r="A301" s="16"/>
      <c r="B301" s="17"/>
      <c r="C301" s="18"/>
      <c r="D301" s="88" t="s">
        <v>28</v>
      </c>
      <c r="E301" s="89"/>
      <c r="F301" s="90"/>
      <c r="G301" s="15">
        <f>SUM(G296:G297)</f>
        <v>2.87</v>
      </c>
    </row>
    <row r="302" spans="1:7" x14ac:dyDescent="0.2">
      <c r="A302" s="19"/>
      <c r="B302" s="20"/>
      <c r="C302" s="21"/>
      <c r="D302" s="88" t="s">
        <v>27</v>
      </c>
      <c r="E302" s="89"/>
      <c r="F302" s="90"/>
      <c r="G302" s="15">
        <f>SUM(G300:G301)</f>
        <v>15.054000000000002</v>
      </c>
    </row>
    <row r="303" spans="1:7" ht="24" x14ac:dyDescent="0.2">
      <c r="A303" s="1" t="s">
        <v>8</v>
      </c>
      <c r="B303" s="1" t="s">
        <v>189</v>
      </c>
      <c r="C303" s="2" t="s">
        <v>190</v>
      </c>
      <c r="D303" s="1" t="s">
        <v>9</v>
      </c>
      <c r="E303" s="23" t="s">
        <v>32</v>
      </c>
      <c r="F303" s="4" t="s">
        <v>258</v>
      </c>
      <c r="G303" s="4" t="s">
        <v>11</v>
      </c>
    </row>
    <row r="304" spans="1:7" ht="24" x14ac:dyDescent="0.2">
      <c r="A304" s="1" t="s">
        <v>12</v>
      </c>
      <c r="B304" s="1">
        <v>1579</v>
      </c>
      <c r="C304" s="2" t="s">
        <v>191</v>
      </c>
      <c r="D304" s="1" t="s">
        <v>9</v>
      </c>
      <c r="E304" s="26" t="s">
        <v>137</v>
      </c>
      <c r="F304" s="3">
        <v>3.58</v>
      </c>
      <c r="G304" s="25">
        <f>F304*E304</f>
        <v>3.58</v>
      </c>
    </row>
    <row r="305" spans="1:7" x14ac:dyDescent="0.2">
      <c r="A305" s="1" t="s">
        <v>23</v>
      </c>
      <c r="B305" s="1" t="s">
        <v>45</v>
      </c>
      <c r="C305" s="2" t="s">
        <v>26</v>
      </c>
      <c r="D305" s="1" t="s">
        <v>25</v>
      </c>
      <c r="E305" s="26" t="s">
        <v>188</v>
      </c>
      <c r="F305" s="3">
        <v>13.48</v>
      </c>
      <c r="G305" s="25">
        <f>F305*E305</f>
        <v>5.3920000000000003</v>
      </c>
    </row>
    <row r="306" spans="1:7" x14ac:dyDescent="0.2">
      <c r="A306" s="1" t="s">
        <v>23</v>
      </c>
      <c r="B306" s="1" t="s">
        <v>47</v>
      </c>
      <c r="C306" s="2" t="s">
        <v>24</v>
      </c>
      <c r="D306" s="1" t="s">
        <v>25</v>
      </c>
      <c r="E306" s="26" t="s">
        <v>188</v>
      </c>
      <c r="F306" s="3">
        <v>16.98</v>
      </c>
      <c r="G306" s="25">
        <f>F306*E306</f>
        <v>6.7920000000000007</v>
      </c>
    </row>
    <row r="307" spans="1:7" x14ac:dyDescent="0.2">
      <c r="A307" s="12"/>
      <c r="B307" s="13"/>
      <c r="C307" s="14"/>
      <c r="D307" s="88" t="s">
        <v>259</v>
      </c>
      <c r="E307" s="89"/>
      <c r="F307" s="90"/>
      <c r="G307" s="15">
        <f>SUM(G305:G306)</f>
        <v>12.184000000000001</v>
      </c>
    </row>
    <row r="308" spans="1:7" x14ac:dyDescent="0.2">
      <c r="A308" s="16"/>
      <c r="B308" s="17"/>
      <c r="C308" s="18"/>
      <c r="D308" s="88" t="s">
        <v>28</v>
      </c>
      <c r="E308" s="89"/>
      <c r="F308" s="90"/>
      <c r="G308" s="15">
        <f>SUM(G303:G304)</f>
        <v>3.58</v>
      </c>
    </row>
    <row r="309" spans="1:7" x14ac:dyDescent="0.2">
      <c r="A309" s="19"/>
      <c r="B309" s="20"/>
      <c r="C309" s="21"/>
      <c r="D309" s="88" t="s">
        <v>27</v>
      </c>
      <c r="E309" s="89"/>
      <c r="F309" s="90"/>
      <c r="G309" s="15">
        <f>SUM(G307:G308)</f>
        <v>15.764000000000001</v>
      </c>
    </row>
    <row r="310" spans="1:7" ht="24" x14ac:dyDescent="0.2">
      <c r="A310" s="1" t="s">
        <v>8</v>
      </c>
      <c r="B310" s="1" t="s">
        <v>192</v>
      </c>
      <c r="C310" s="2" t="s">
        <v>193</v>
      </c>
      <c r="D310" s="1" t="s">
        <v>9</v>
      </c>
      <c r="E310" s="23" t="s">
        <v>32</v>
      </c>
      <c r="F310" s="4" t="s">
        <v>258</v>
      </c>
      <c r="G310" s="4" t="s">
        <v>11</v>
      </c>
    </row>
    <row r="311" spans="1:7" ht="24" x14ac:dyDescent="0.2">
      <c r="A311" s="1" t="s">
        <v>12</v>
      </c>
      <c r="B311" s="1">
        <v>1580</v>
      </c>
      <c r="C311" s="2" t="s">
        <v>194</v>
      </c>
      <c r="D311" s="1" t="s">
        <v>9</v>
      </c>
      <c r="E311" s="26" t="s">
        <v>137</v>
      </c>
      <c r="F311" s="3">
        <v>4.4000000000000004</v>
      </c>
      <c r="G311" s="25">
        <f>F311*E311</f>
        <v>4.4000000000000004</v>
      </c>
    </row>
    <row r="312" spans="1:7" x14ac:dyDescent="0.2">
      <c r="A312" s="1" t="s">
        <v>23</v>
      </c>
      <c r="B312" s="1" t="s">
        <v>45</v>
      </c>
      <c r="C312" s="2" t="s">
        <v>26</v>
      </c>
      <c r="D312" s="1" t="s">
        <v>25</v>
      </c>
      <c r="E312" s="26" t="s">
        <v>188</v>
      </c>
      <c r="F312" s="3">
        <v>13.48</v>
      </c>
      <c r="G312" s="25">
        <f>F312*E312</f>
        <v>5.3920000000000003</v>
      </c>
    </row>
    <row r="313" spans="1:7" x14ac:dyDescent="0.2">
      <c r="A313" s="1" t="s">
        <v>23</v>
      </c>
      <c r="B313" s="1" t="s">
        <v>47</v>
      </c>
      <c r="C313" s="2" t="s">
        <v>24</v>
      </c>
      <c r="D313" s="1" t="s">
        <v>25</v>
      </c>
      <c r="E313" s="26" t="s">
        <v>188</v>
      </c>
      <c r="F313" s="3">
        <v>16.98</v>
      </c>
      <c r="G313" s="25">
        <f>F313*E313</f>
        <v>6.7920000000000007</v>
      </c>
    </row>
    <row r="314" spans="1:7" x14ac:dyDescent="0.2">
      <c r="A314" s="12"/>
      <c r="B314" s="13"/>
      <c r="C314" s="14"/>
      <c r="D314" s="88" t="s">
        <v>259</v>
      </c>
      <c r="E314" s="89"/>
      <c r="F314" s="90"/>
      <c r="G314" s="15">
        <f>SUM(G312:G313)</f>
        <v>12.184000000000001</v>
      </c>
    </row>
    <row r="315" spans="1:7" x14ac:dyDescent="0.2">
      <c r="A315" s="16"/>
      <c r="B315" s="17"/>
      <c r="C315" s="18"/>
      <c r="D315" s="88" t="s">
        <v>28</v>
      </c>
      <c r="E315" s="89"/>
      <c r="F315" s="90"/>
      <c r="G315" s="15">
        <f>SUM(G310:G311)</f>
        <v>4.4000000000000004</v>
      </c>
    </row>
    <row r="316" spans="1:7" x14ac:dyDescent="0.2">
      <c r="A316" s="19"/>
      <c r="B316" s="20"/>
      <c r="C316" s="21"/>
      <c r="D316" s="88" t="s">
        <v>27</v>
      </c>
      <c r="E316" s="89"/>
      <c r="F316" s="90"/>
      <c r="G316" s="15">
        <f>SUM(G314:G315)</f>
        <v>16.584000000000003</v>
      </c>
    </row>
    <row r="317" spans="1:7" ht="24" x14ac:dyDescent="0.2">
      <c r="A317" s="1" t="s">
        <v>8</v>
      </c>
      <c r="B317" s="1" t="s">
        <v>195</v>
      </c>
      <c r="C317" s="2" t="s">
        <v>196</v>
      </c>
      <c r="D317" s="1" t="s">
        <v>9</v>
      </c>
      <c r="E317" s="23" t="s">
        <v>32</v>
      </c>
      <c r="F317" s="4" t="s">
        <v>258</v>
      </c>
      <c r="G317" s="4" t="s">
        <v>11</v>
      </c>
    </row>
    <row r="318" spans="1:7" ht="24" x14ac:dyDescent="0.2">
      <c r="A318" s="1" t="s">
        <v>12</v>
      </c>
      <c r="B318" s="1">
        <v>1581</v>
      </c>
      <c r="C318" s="2" t="s">
        <v>197</v>
      </c>
      <c r="D318" s="1" t="s">
        <v>9</v>
      </c>
      <c r="E318" s="26" t="s">
        <v>137</v>
      </c>
      <c r="F318" s="3">
        <v>6.19</v>
      </c>
      <c r="G318" s="25">
        <f>F318*E318</f>
        <v>6.19</v>
      </c>
    </row>
    <row r="319" spans="1:7" x14ac:dyDescent="0.2">
      <c r="A319" s="1" t="s">
        <v>23</v>
      </c>
      <c r="B319" s="1" t="s">
        <v>45</v>
      </c>
      <c r="C319" s="2" t="s">
        <v>26</v>
      </c>
      <c r="D319" s="1" t="s">
        <v>25</v>
      </c>
      <c r="E319" s="26" t="s">
        <v>198</v>
      </c>
      <c r="F319" s="3">
        <v>13.48</v>
      </c>
      <c r="G319" s="25">
        <f>F319*E319</f>
        <v>6.74</v>
      </c>
    </row>
    <row r="320" spans="1:7" x14ac:dyDescent="0.2">
      <c r="A320" s="1" t="s">
        <v>23</v>
      </c>
      <c r="B320" s="1" t="s">
        <v>47</v>
      </c>
      <c r="C320" s="2" t="s">
        <v>24</v>
      </c>
      <c r="D320" s="1" t="s">
        <v>25</v>
      </c>
      <c r="E320" s="26" t="s">
        <v>198</v>
      </c>
      <c r="F320" s="3">
        <v>16.98</v>
      </c>
      <c r="G320" s="25">
        <f>F320*E320</f>
        <v>8.49</v>
      </c>
    </row>
    <row r="321" spans="1:7" x14ac:dyDescent="0.2">
      <c r="A321" s="12"/>
      <c r="B321" s="13"/>
      <c r="C321" s="14"/>
      <c r="D321" s="88" t="s">
        <v>259</v>
      </c>
      <c r="E321" s="89"/>
      <c r="F321" s="90"/>
      <c r="G321" s="15">
        <f>SUM(G319:G320)</f>
        <v>15.23</v>
      </c>
    </row>
    <row r="322" spans="1:7" x14ac:dyDescent="0.2">
      <c r="A322" s="16"/>
      <c r="B322" s="17"/>
      <c r="C322" s="18"/>
      <c r="D322" s="88" t="s">
        <v>28</v>
      </c>
      <c r="E322" s="89"/>
      <c r="F322" s="90"/>
      <c r="G322" s="15">
        <f>SUM(G317:G318)</f>
        <v>6.19</v>
      </c>
    </row>
    <row r="323" spans="1:7" x14ac:dyDescent="0.2">
      <c r="A323" s="19"/>
      <c r="B323" s="20"/>
      <c r="C323" s="21"/>
      <c r="D323" s="88" t="s">
        <v>27</v>
      </c>
      <c r="E323" s="89"/>
      <c r="F323" s="90"/>
      <c r="G323" s="15">
        <f>SUM(G321:G322)</f>
        <v>21.42</v>
      </c>
    </row>
    <row r="324" spans="1:7" ht="24" x14ac:dyDescent="0.2">
      <c r="A324" s="1" t="s">
        <v>8</v>
      </c>
      <c r="B324" s="1" t="s">
        <v>199</v>
      </c>
      <c r="C324" s="2" t="s">
        <v>200</v>
      </c>
      <c r="D324" s="1" t="s">
        <v>9</v>
      </c>
      <c r="E324" s="23" t="s">
        <v>32</v>
      </c>
      <c r="F324" s="4" t="s">
        <v>258</v>
      </c>
      <c r="G324" s="4" t="s">
        <v>11</v>
      </c>
    </row>
    <row r="325" spans="1:7" ht="24" x14ac:dyDescent="0.2">
      <c r="A325" s="1" t="s">
        <v>12</v>
      </c>
      <c r="B325" s="1" t="s">
        <v>201</v>
      </c>
      <c r="C325" s="2" t="s">
        <v>202</v>
      </c>
      <c r="D325" s="1" t="s">
        <v>9</v>
      </c>
      <c r="E325" s="26" t="s">
        <v>137</v>
      </c>
      <c r="F325" s="3">
        <v>2.92</v>
      </c>
      <c r="G325" s="25">
        <f>F325*E325</f>
        <v>2.92</v>
      </c>
    </row>
    <row r="326" spans="1:7" x14ac:dyDescent="0.2">
      <c r="A326" s="1" t="s">
        <v>23</v>
      </c>
      <c r="B326" s="1" t="s">
        <v>45</v>
      </c>
      <c r="C326" s="2" t="s">
        <v>26</v>
      </c>
      <c r="D326" s="1" t="s">
        <v>25</v>
      </c>
      <c r="E326" s="26" t="s">
        <v>179</v>
      </c>
      <c r="F326" s="3">
        <v>13.48</v>
      </c>
      <c r="G326" s="25">
        <f>F326*E326</f>
        <v>4.0439999999999996</v>
      </c>
    </row>
    <row r="327" spans="1:7" x14ac:dyDescent="0.2">
      <c r="A327" s="1" t="s">
        <v>23</v>
      </c>
      <c r="B327" s="1" t="s">
        <v>47</v>
      </c>
      <c r="C327" s="2" t="s">
        <v>24</v>
      </c>
      <c r="D327" s="1" t="s">
        <v>25</v>
      </c>
      <c r="E327" s="26" t="s">
        <v>179</v>
      </c>
      <c r="F327" s="3">
        <v>16.98</v>
      </c>
      <c r="G327" s="25">
        <f>F327*E327</f>
        <v>5.0940000000000003</v>
      </c>
    </row>
    <row r="328" spans="1:7" x14ac:dyDescent="0.2">
      <c r="A328" s="12"/>
      <c r="B328" s="13"/>
      <c r="C328" s="14"/>
      <c r="D328" s="88" t="s">
        <v>259</v>
      </c>
      <c r="E328" s="89"/>
      <c r="F328" s="90"/>
      <c r="G328" s="15">
        <f>SUM(G326:G327)</f>
        <v>9.1379999999999999</v>
      </c>
    </row>
    <row r="329" spans="1:7" x14ac:dyDescent="0.2">
      <c r="A329" s="16"/>
      <c r="B329" s="17"/>
      <c r="C329" s="18"/>
      <c r="D329" s="88" t="s">
        <v>28</v>
      </c>
      <c r="E329" s="89"/>
      <c r="F329" s="90"/>
      <c r="G329" s="15">
        <f>SUM(G324:G325)</f>
        <v>2.92</v>
      </c>
    </row>
    <row r="330" spans="1:7" x14ac:dyDescent="0.2">
      <c r="A330" s="19"/>
      <c r="B330" s="20"/>
      <c r="C330" s="21"/>
      <c r="D330" s="88" t="s">
        <v>27</v>
      </c>
      <c r="E330" s="89"/>
      <c r="F330" s="90"/>
      <c r="G330" s="15">
        <f>SUM(G328:G329)</f>
        <v>12.058</v>
      </c>
    </row>
    <row r="331" spans="1:7" ht="36" x14ac:dyDescent="0.2">
      <c r="A331" s="1" t="s">
        <v>8</v>
      </c>
      <c r="B331" s="1"/>
      <c r="C331" s="2" t="s">
        <v>203</v>
      </c>
      <c r="D331" s="1" t="s">
        <v>9</v>
      </c>
      <c r="E331" s="23" t="s">
        <v>32</v>
      </c>
      <c r="F331" s="4" t="s">
        <v>258</v>
      </c>
      <c r="G331" s="4" t="s">
        <v>11</v>
      </c>
    </row>
    <row r="332" spans="1:7" ht="24" x14ac:dyDescent="0.2">
      <c r="A332" s="1" t="s">
        <v>12</v>
      </c>
      <c r="B332" s="1" t="s">
        <v>2</v>
      </c>
      <c r="C332" s="2" t="s">
        <v>204</v>
      </c>
      <c r="D332" s="1" t="s">
        <v>9</v>
      </c>
      <c r="E332" s="26" t="s">
        <v>137</v>
      </c>
      <c r="F332" s="3">
        <v>696.36</v>
      </c>
      <c r="G332" s="25">
        <f>F332*E332</f>
        <v>696.36</v>
      </c>
    </row>
    <row r="333" spans="1:7" x14ac:dyDescent="0.2">
      <c r="A333" s="1" t="s">
        <v>12</v>
      </c>
      <c r="B333" s="1">
        <v>12329</v>
      </c>
      <c r="C333" s="2" t="s">
        <v>205</v>
      </c>
      <c r="D333" s="1" t="s">
        <v>206</v>
      </c>
      <c r="E333" s="26">
        <v>2.9</v>
      </c>
      <c r="F333" s="3">
        <v>54.39</v>
      </c>
      <c r="G333" s="25">
        <f t="shared" ref="G333:G340" si="4">F333*E333</f>
        <v>157.73099999999999</v>
      </c>
    </row>
    <row r="334" spans="1:7" x14ac:dyDescent="0.2">
      <c r="A334" s="1" t="s">
        <v>12</v>
      </c>
      <c r="B334" s="1">
        <v>7572</v>
      </c>
      <c r="C334" s="2" t="s">
        <v>207</v>
      </c>
      <c r="D334" s="1" t="s">
        <v>9</v>
      </c>
      <c r="E334" s="26">
        <v>14</v>
      </c>
      <c r="F334" s="3">
        <v>5.22</v>
      </c>
      <c r="G334" s="25">
        <f t="shared" si="4"/>
        <v>73.08</v>
      </c>
    </row>
    <row r="335" spans="1:7" x14ac:dyDescent="0.2">
      <c r="A335" s="1" t="s">
        <v>12</v>
      </c>
      <c r="B335" s="1" t="s">
        <v>2</v>
      </c>
      <c r="C335" s="2" t="s">
        <v>208</v>
      </c>
      <c r="D335" s="1" t="s">
        <v>209</v>
      </c>
      <c r="E335" s="26">
        <f>0.3*0.5</f>
        <v>0.15</v>
      </c>
      <c r="F335" s="3">
        <v>281.25</v>
      </c>
      <c r="G335" s="25">
        <f t="shared" si="4"/>
        <v>42.1875</v>
      </c>
    </row>
    <row r="336" spans="1:7" x14ac:dyDescent="0.2">
      <c r="A336" s="1" t="s">
        <v>12</v>
      </c>
      <c r="B336" s="1" t="s">
        <v>2</v>
      </c>
      <c r="C336" s="2" t="s">
        <v>210</v>
      </c>
      <c r="D336" s="1" t="s">
        <v>17</v>
      </c>
      <c r="E336" s="26">
        <v>1.5</v>
      </c>
      <c r="F336" s="3">
        <v>48</v>
      </c>
      <c r="G336" s="25">
        <f t="shared" si="4"/>
        <v>72</v>
      </c>
    </row>
    <row r="337" spans="1:7" x14ac:dyDescent="0.2">
      <c r="A337" s="1" t="s">
        <v>12</v>
      </c>
      <c r="B337" s="1" t="s">
        <v>2</v>
      </c>
      <c r="C337" s="2" t="s">
        <v>211</v>
      </c>
      <c r="D337" s="1" t="s">
        <v>9</v>
      </c>
      <c r="E337" s="26">
        <v>42</v>
      </c>
      <c r="F337" s="3">
        <v>0.55000000000000004</v>
      </c>
      <c r="G337" s="25">
        <f t="shared" si="4"/>
        <v>23.1</v>
      </c>
    </row>
    <row r="338" spans="1:7" x14ac:dyDescent="0.2">
      <c r="A338" s="1" t="s">
        <v>12</v>
      </c>
      <c r="B338" s="1" t="s">
        <v>2</v>
      </c>
      <c r="C338" s="2" t="s">
        <v>212</v>
      </c>
      <c r="D338" s="1" t="s">
        <v>9</v>
      </c>
      <c r="E338" s="26">
        <v>42</v>
      </c>
      <c r="F338" s="3">
        <v>0.18</v>
      </c>
      <c r="G338" s="25">
        <f t="shared" si="4"/>
        <v>7.56</v>
      </c>
    </row>
    <row r="339" spans="1:7" x14ac:dyDescent="0.2">
      <c r="A339" s="1" t="s">
        <v>23</v>
      </c>
      <c r="B339" s="1" t="s">
        <v>45</v>
      </c>
      <c r="C339" s="2" t="s">
        <v>26</v>
      </c>
      <c r="D339" s="1" t="s">
        <v>25</v>
      </c>
      <c r="E339" s="26" t="s">
        <v>213</v>
      </c>
      <c r="F339" s="3">
        <v>13.48</v>
      </c>
      <c r="G339" s="25">
        <f t="shared" si="4"/>
        <v>80.88</v>
      </c>
    </row>
    <row r="340" spans="1:7" x14ac:dyDescent="0.2">
      <c r="A340" s="1" t="s">
        <v>23</v>
      </c>
      <c r="B340" s="1" t="s">
        <v>47</v>
      </c>
      <c r="C340" s="2" t="s">
        <v>24</v>
      </c>
      <c r="D340" s="1" t="s">
        <v>25</v>
      </c>
      <c r="E340" s="26" t="s">
        <v>213</v>
      </c>
      <c r="F340" s="3">
        <v>16.98</v>
      </c>
      <c r="G340" s="25">
        <f t="shared" si="4"/>
        <v>101.88</v>
      </c>
    </row>
    <row r="341" spans="1:7" x14ac:dyDescent="0.2">
      <c r="A341" s="12"/>
      <c r="B341" s="13"/>
      <c r="C341" s="14"/>
      <c r="D341" s="88" t="s">
        <v>259</v>
      </c>
      <c r="E341" s="89"/>
      <c r="F341" s="90"/>
      <c r="G341" s="15">
        <f>SUM(G339:G340)</f>
        <v>182.76</v>
      </c>
    </row>
    <row r="342" spans="1:7" x14ac:dyDescent="0.2">
      <c r="A342" s="16"/>
      <c r="B342" s="17"/>
      <c r="C342" s="18"/>
      <c r="D342" s="88" t="s">
        <v>28</v>
      </c>
      <c r="E342" s="89"/>
      <c r="F342" s="90"/>
      <c r="G342" s="15">
        <f>SUM(G332:G338)</f>
        <v>1072.0184999999999</v>
      </c>
    </row>
    <row r="343" spans="1:7" x14ac:dyDescent="0.2">
      <c r="A343" s="19"/>
      <c r="B343" s="20"/>
      <c r="C343" s="21"/>
      <c r="D343" s="88" t="s">
        <v>27</v>
      </c>
      <c r="E343" s="89"/>
      <c r="F343" s="90"/>
      <c r="G343" s="15">
        <f>SUM(G341:G342)</f>
        <v>1254.7784999999999</v>
      </c>
    </row>
    <row r="344" spans="1:7" ht="48" x14ac:dyDescent="0.2">
      <c r="A344" s="1" t="s">
        <v>8</v>
      </c>
      <c r="B344" s="1"/>
      <c r="C344" s="2" t="s">
        <v>214</v>
      </c>
      <c r="D344" s="1" t="s">
        <v>9</v>
      </c>
      <c r="E344" s="23" t="s">
        <v>32</v>
      </c>
      <c r="F344" s="4" t="s">
        <v>258</v>
      </c>
      <c r="G344" s="4" t="s">
        <v>11</v>
      </c>
    </row>
    <row r="345" spans="1:7" ht="36" x14ac:dyDescent="0.2">
      <c r="A345" s="1" t="s">
        <v>12</v>
      </c>
      <c r="B345" s="1">
        <v>39761</v>
      </c>
      <c r="C345" s="2" t="s">
        <v>215</v>
      </c>
      <c r="D345" s="1" t="s">
        <v>9</v>
      </c>
      <c r="E345" s="26" t="s">
        <v>137</v>
      </c>
      <c r="F345" s="3">
        <v>760.15</v>
      </c>
      <c r="G345" s="25">
        <f>F345*E345</f>
        <v>760.15</v>
      </c>
    </row>
    <row r="346" spans="1:7" x14ac:dyDescent="0.2">
      <c r="A346" s="1" t="s">
        <v>23</v>
      </c>
      <c r="B346" s="1" t="s">
        <v>45</v>
      </c>
      <c r="C346" s="2" t="s">
        <v>26</v>
      </c>
      <c r="D346" s="1" t="s">
        <v>25</v>
      </c>
      <c r="E346" s="26" t="s">
        <v>213</v>
      </c>
      <c r="F346" s="3">
        <v>13.48</v>
      </c>
      <c r="G346" s="25">
        <f>F346*E346</f>
        <v>80.88</v>
      </c>
    </row>
    <row r="347" spans="1:7" x14ac:dyDescent="0.2">
      <c r="A347" s="1" t="s">
        <v>23</v>
      </c>
      <c r="B347" s="1" t="s">
        <v>47</v>
      </c>
      <c r="C347" s="2" t="s">
        <v>24</v>
      </c>
      <c r="D347" s="1" t="s">
        <v>25</v>
      </c>
      <c r="E347" s="26" t="s">
        <v>213</v>
      </c>
      <c r="F347" s="3">
        <v>16.98</v>
      </c>
      <c r="G347" s="25">
        <f>F347*E347</f>
        <v>101.88</v>
      </c>
    </row>
    <row r="348" spans="1:7" x14ac:dyDescent="0.2">
      <c r="A348" s="12"/>
      <c r="B348" s="13"/>
      <c r="C348" s="14"/>
      <c r="D348" s="88" t="s">
        <v>259</v>
      </c>
      <c r="E348" s="89"/>
      <c r="F348" s="90"/>
      <c r="G348" s="15">
        <f>SUM(G346:G347)</f>
        <v>182.76</v>
      </c>
    </row>
    <row r="349" spans="1:7" x14ac:dyDescent="0.2">
      <c r="A349" s="16"/>
      <c r="B349" s="17"/>
      <c r="C349" s="18"/>
      <c r="D349" s="88" t="s">
        <v>28</v>
      </c>
      <c r="E349" s="89"/>
      <c r="F349" s="90"/>
      <c r="G349" s="15">
        <f>SUM(G344:G345)</f>
        <v>760.15</v>
      </c>
    </row>
    <row r="350" spans="1:7" x14ac:dyDescent="0.2">
      <c r="A350" s="19"/>
      <c r="B350" s="20"/>
      <c r="C350" s="21"/>
      <c r="D350" s="88" t="s">
        <v>27</v>
      </c>
      <c r="E350" s="89"/>
      <c r="F350" s="90"/>
      <c r="G350" s="15">
        <f>SUM(G348:G349)</f>
        <v>942.91</v>
      </c>
    </row>
    <row r="351" spans="1:7" ht="60" x14ac:dyDescent="0.2">
      <c r="A351" s="22" t="s">
        <v>216</v>
      </c>
      <c r="B351" s="22" t="s">
        <v>217</v>
      </c>
      <c r="C351" s="10" t="s">
        <v>218</v>
      </c>
      <c r="D351" s="22" t="s">
        <v>9</v>
      </c>
      <c r="E351" s="22" t="s">
        <v>32</v>
      </c>
      <c r="F351" s="4" t="s">
        <v>258</v>
      </c>
      <c r="G351" s="4" t="s">
        <v>11</v>
      </c>
    </row>
    <row r="352" spans="1:7" ht="48" x14ac:dyDescent="0.2">
      <c r="A352" s="22" t="s">
        <v>23</v>
      </c>
      <c r="B352" s="22" t="s">
        <v>219</v>
      </c>
      <c r="C352" s="10" t="s">
        <v>220</v>
      </c>
      <c r="D352" s="22" t="s">
        <v>221</v>
      </c>
      <c r="E352" s="25">
        <v>2.2800000000000001E-2</v>
      </c>
      <c r="F352" s="22">
        <v>317.7</v>
      </c>
      <c r="G352" s="25">
        <f t="shared" ref="G352:G360" si="5">F352*E352</f>
        <v>7.2435600000000004</v>
      </c>
    </row>
    <row r="353" spans="1:7" x14ac:dyDescent="0.2">
      <c r="A353" s="22" t="s">
        <v>23</v>
      </c>
      <c r="B353" s="22" t="s">
        <v>222</v>
      </c>
      <c r="C353" s="10" t="s">
        <v>223</v>
      </c>
      <c r="D353" s="22" t="s">
        <v>25</v>
      </c>
      <c r="E353" s="25">
        <v>1.9</v>
      </c>
      <c r="F353" s="22">
        <v>16.809999999999999</v>
      </c>
      <c r="G353" s="25">
        <f t="shared" si="5"/>
        <v>31.938999999999997</v>
      </c>
    </row>
    <row r="354" spans="1:7" x14ac:dyDescent="0.2">
      <c r="A354" s="22" t="s">
        <v>23</v>
      </c>
      <c r="B354" s="22" t="s">
        <v>224</v>
      </c>
      <c r="C354" s="10" t="s">
        <v>132</v>
      </c>
      <c r="D354" s="22" t="s">
        <v>25</v>
      </c>
      <c r="E354" s="25">
        <v>1.65</v>
      </c>
      <c r="F354" s="22">
        <v>12.01</v>
      </c>
      <c r="G354" s="25">
        <f t="shared" si="5"/>
        <v>19.816499999999998</v>
      </c>
    </row>
    <row r="355" spans="1:7" ht="24" x14ac:dyDescent="0.2">
      <c r="A355" s="22" t="s">
        <v>23</v>
      </c>
      <c r="B355" s="22" t="s">
        <v>225</v>
      </c>
      <c r="C355" s="10" t="s">
        <v>226</v>
      </c>
      <c r="D355" s="22" t="s">
        <v>221</v>
      </c>
      <c r="E355" s="25">
        <v>1.6500000000000001E-2</v>
      </c>
      <c r="F355" s="22">
        <v>242.7</v>
      </c>
      <c r="G355" s="25">
        <f t="shared" si="5"/>
        <v>4.0045500000000001</v>
      </c>
    </row>
    <row r="356" spans="1:7" x14ac:dyDescent="0.2">
      <c r="A356" s="22" t="s">
        <v>23</v>
      </c>
      <c r="B356" s="22" t="s">
        <v>227</v>
      </c>
      <c r="C356" s="10" t="s">
        <v>228</v>
      </c>
      <c r="D356" s="22" t="s">
        <v>221</v>
      </c>
      <c r="E356" s="25">
        <v>0.216</v>
      </c>
      <c r="F356" s="22">
        <v>47.51</v>
      </c>
      <c r="G356" s="25">
        <f t="shared" si="5"/>
        <v>10.26216</v>
      </c>
    </row>
    <row r="357" spans="1:7" ht="36" x14ac:dyDescent="0.2">
      <c r="A357" s="22" t="s">
        <v>23</v>
      </c>
      <c r="B357" s="22" t="s">
        <v>229</v>
      </c>
      <c r="C357" s="10" t="s">
        <v>230</v>
      </c>
      <c r="D357" s="22" t="s">
        <v>221</v>
      </c>
      <c r="E357" s="25">
        <v>1.7999999999999999E-2</v>
      </c>
      <c r="F357" s="22">
        <v>219.14</v>
      </c>
      <c r="G357" s="25">
        <f t="shared" si="5"/>
        <v>3.9445199999999994</v>
      </c>
    </row>
    <row r="358" spans="1:7" ht="24" x14ac:dyDescent="0.2">
      <c r="A358" s="22" t="s">
        <v>12</v>
      </c>
      <c r="B358" s="22">
        <v>21071</v>
      </c>
      <c r="C358" s="10" t="s">
        <v>231</v>
      </c>
      <c r="D358" s="22" t="s">
        <v>9</v>
      </c>
      <c r="E358" s="25">
        <v>1</v>
      </c>
      <c r="F358" s="22">
        <v>120.93</v>
      </c>
      <c r="G358" s="25">
        <f>F358*E358</f>
        <v>120.93</v>
      </c>
    </row>
    <row r="359" spans="1:7" x14ac:dyDescent="0.2">
      <c r="A359" s="22" t="s">
        <v>12</v>
      </c>
      <c r="B359" s="22" t="s">
        <v>232</v>
      </c>
      <c r="C359" s="10" t="s">
        <v>233</v>
      </c>
      <c r="D359" s="22" t="s">
        <v>206</v>
      </c>
      <c r="E359" s="25">
        <v>0.8</v>
      </c>
      <c r="F359" s="22">
        <v>0.36</v>
      </c>
      <c r="G359" s="25">
        <f t="shared" si="5"/>
        <v>0.28799999999999998</v>
      </c>
    </row>
    <row r="360" spans="1:7" x14ac:dyDescent="0.2">
      <c r="A360" s="22" t="s">
        <v>12</v>
      </c>
      <c r="B360" s="22" t="s">
        <v>234</v>
      </c>
      <c r="C360" s="10" t="s">
        <v>235</v>
      </c>
      <c r="D360" s="22" t="s">
        <v>9</v>
      </c>
      <c r="E360" s="25">
        <v>75.885999999999996</v>
      </c>
      <c r="F360" s="22">
        <v>0.27</v>
      </c>
      <c r="G360" s="25">
        <f t="shared" si="5"/>
        <v>20.48922</v>
      </c>
    </row>
    <row r="361" spans="1:7" x14ac:dyDescent="0.2">
      <c r="A361" s="12"/>
      <c r="B361" s="13"/>
      <c r="C361" s="14"/>
      <c r="D361" s="88" t="s">
        <v>259</v>
      </c>
      <c r="E361" s="89"/>
      <c r="F361" s="90"/>
      <c r="G361" s="15">
        <f>SUM(G357,G356,G355,G354,G353,G352)</f>
        <v>77.210290000000001</v>
      </c>
    </row>
    <row r="362" spans="1:7" x14ac:dyDescent="0.2">
      <c r="A362" s="16"/>
      <c r="B362" s="17"/>
      <c r="C362" s="18"/>
      <c r="D362" s="88" t="s">
        <v>28</v>
      </c>
      <c r="E362" s="89"/>
      <c r="F362" s="90"/>
      <c r="G362" s="15">
        <f>SUM(G358:G359,G360)</f>
        <v>141.70722000000001</v>
      </c>
    </row>
    <row r="363" spans="1:7" x14ac:dyDescent="0.2">
      <c r="A363" s="19"/>
      <c r="B363" s="20"/>
      <c r="C363" s="21"/>
      <c r="D363" s="88" t="s">
        <v>27</v>
      </c>
      <c r="E363" s="89"/>
      <c r="F363" s="90"/>
      <c r="G363" s="15">
        <f>SUM(G361:G362)</f>
        <v>218.91750999999999</v>
      </c>
    </row>
    <row r="364" spans="1:7" ht="32.25" customHeight="1" x14ac:dyDescent="0.2">
      <c r="A364" s="1" t="s">
        <v>8</v>
      </c>
      <c r="B364" s="1" t="s">
        <v>236</v>
      </c>
      <c r="C364" s="2" t="s">
        <v>237</v>
      </c>
      <c r="D364" s="1" t="s">
        <v>9</v>
      </c>
      <c r="E364" s="22" t="s">
        <v>32</v>
      </c>
      <c r="F364" s="4" t="s">
        <v>258</v>
      </c>
      <c r="G364" s="4" t="s">
        <v>11</v>
      </c>
    </row>
    <row r="365" spans="1:7" ht="24" x14ac:dyDescent="0.2">
      <c r="A365" s="1" t="s">
        <v>12</v>
      </c>
      <c r="B365" s="1" t="s">
        <v>238</v>
      </c>
      <c r="C365" s="2" t="s">
        <v>239</v>
      </c>
      <c r="D365" s="1" t="s">
        <v>9</v>
      </c>
      <c r="E365" s="3" t="s">
        <v>50</v>
      </c>
      <c r="F365" s="22">
        <v>0.82</v>
      </c>
      <c r="G365" s="25">
        <f>F365*E365</f>
        <v>1.64</v>
      </c>
    </row>
    <row r="366" spans="1:7" x14ac:dyDescent="0.2">
      <c r="A366" s="1" t="s">
        <v>12</v>
      </c>
      <c r="B366" s="1" t="s">
        <v>240</v>
      </c>
      <c r="C366" s="2" t="s">
        <v>81</v>
      </c>
      <c r="D366" s="1" t="s">
        <v>9</v>
      </c>
      <c r="E366" s="3" t="s">
        <v>137</v>
      </c>
      <c r="F366" s="22">
        <v>46.73</v>
      </c>
      <c r="G366" s="25">
        <f>F366*E366</f>
        <v>46.73</v>
      </c>
    </row>
    <row r="367" spans="1:7" x14ac:dyDescent="0.2">
      <c r="A367" s="1" t="s">
        <v>23</v>
      </c>
      <c r="B367" s="1" t="s">
        <v>45</v>
      </c>
      <c r="C367" s="2" t="s">
        <v>26</v>
      </c>
      <c r="D367" s="1" t="s">
        <v>25</v>
      </c>
      <c r="E367" s="3" t="s">
        <v>241</v>
      </c>
      <c r="F367" s="22">
        <v>13.48</v>
      </c>
      <c r="G367" s="25">
        <f>F367*E367</f>
        <v>2.45336</v>
      </c>
    </row>
    <row r="368" spans="1:7" x14ac:dyDescent="0.2">
      <c r="A368" s="1" t="s">
        <v>23</v>
      </c>
      <c r="B368" s="1" t="s">
        <v>47</v>
      </c>
      <c r="C368" s="2" t="s">
        <v>24</v>
      </c>
      <c r="D368" s="1" t="s">
        <v>25</v>
      </c>
      <c r="E368" s="3" t="s">
        <v>241</v>
      </c>
      <c r="F368" s="22">
        <v>16.98</v>
      </c>
      <c r="G368" s="25">
        <f>F368*E368</f>
        <v>3.09036</v>
      </c>
    </row>
    <row r="369" spans="1:7" x14ac:dyDescent="0.2">
      <c r="A369" s="12"/>
      <c r="B369" s="13"/>
      <c r="C369" s="14"/>
      <c r="D369" s="88" t="s">
        <v>259</v>
      </c>
      <c r="E369" s="89"/>
      <c r="F369" s="90"/>
      <c r="G369" s="15">
        <f>SUM(G367,G368)</f>
        <v>5.5437200000000004</v>
      </c>
    </row>
    <row r="370" spans="1:7" x14ac:dyDescent="0.2">
      <c r="A370" s="16"/>
      <c r="B370" s="17"/>
      <c r="C370" s="18"/>
      <c r="D370" s="88" t="s">
        <v>28</v>
      </c>
      <c r="E370" s="89"/>
      <c r="F370" s="90"/>
      <c r="G370" s="15">
        <f>SUM(G365,G366)</f>
        <v>48.37</v>
      </c>
    </row>
    <row r="371" spans="1:7" x14ac:dyDescent="0.2">
      <c r="A371" s="19"/>
      <c r="B371" s="20"/>
      <c r="C371" s="21"/>
      <c r="D371" s="88" t="s">
        <v>27</v>
      </c>
      <c r="E371" s="89"/>
      <c r="F371" s="90"/>
      <c r="G371" s="15">
        <f>SUM(G369:G370)</f>
        <v>53.913719999999998</v>
      </c>
    </row>
    <row r="372" spans="1:7" ht="36" x14ac:dyDescent="0.2">
      <c r="A372" s="1" t="s">
        <v>8</v>
      </c>
      <c r="B372" s="1" t="s">
        <v>242</v>
      </c>
      <c r="C372" s="2" t="s">
        <v>243</v>
      </c>
      <c r="D372" s="1" t="s">
        <v>17</v>
      </c>
      <c r="E372" s="3" t="s">
        <v>10</v>
      </c>
      <c r="F372" s="4" t="s">
        <v>258</v>
      </c>
      <c r="G372" s="4" t="s">
        <v>11</v>
      </c>
    </row>
    <row r="373" spans="1:7" ht="36" x14ac:dyDescent="0.2">
      <c r="A373" s="1" t="s">
        <v>12</v>
      </c>
      <c r="B373" s="1" t="s">
        <v>244</v>
      </c>
      <c r="C373" s="2" t="s">
        <v>245</v>
      </c>
      <c r="D373" s="1" t="s">
        <v>17</v>
      </c>
      <c r="E373" s="3" t="s">
        <v>161</v>
      </c>
      <c r="F373" s="22">
        <v>4.03</v>
      </c>
      <c r="G373" s="25">
        <f>F373*E373</f>
        <v>4.1388100000000003</v>
      </c>
    </row>
    <row r="374" spans="1:7" ht="24" x14ac:dyDescent="0.2">
      <c r="A374" s="1" t="s">
        <v>12</v>
      </c>
      <c r="B374" s="1" t="s">
        <v>152</v>
      </c>
      <c r="C374" s="2" t="s">
        <v>34</v>
      </c>
      <c r="D374" s="1" t="s">
        <v>9</v>
      </c>
      <c r="E374" s="3" t="s">
        <v>146</v>
      </c>
      <c r="F374" s="22">
        <v>2.42</v>
      </c>
      <c r="G374" s="25">
        <f>F374*E374</f>
        <v>2.4199999999999999E-2</v>
      </c>
    </row>
    <row r="375" spans="1:7" x14ac:dyDescent="0.2">
      <c r="A375" s="1" t="s">
        <v>23</v>
      </c>
      <c r="B375" s="1" t="s">
        <v>45</v>
      </c>
      <c r="C375" s="2" t="s">
        <v>26</v>
      </c>
      <c r="D375" s="1" t="s">
        <v>25</v>
      </c>
      <c r="E375" s="3" t="s">
        <v>153</v>
      </c>
      <c r="F375" s="22">
        <v>13.48</v>
      </c>
      <c r="G375" s="25">
        <f>F375*E375</f>
        <v>0.12132</v>
      </c>
    </row>
    <row r="376" spans="1:7" x14ac:dyDescent="0.2">
      <c r="A376" s="1" t="s">
        <v>23</v>
      </c>
      <c r="B376" s="1" t="s">
        <v>47</v>
      </c>
      <c r="C376" s="2" t="s">
        <v>24</v>
      </c>
      <c r="D376" s="1" t="s">
        <v>25</v>
      </c>
      <c r="E376" s="3" t="s">
        <v>153</v>
      </c>
      <c r="F376" s="22">
        <v>16.98</v>
      </c>
      <c r="G376" s="25">
        <f>F376*E376</f>
        <v>0.15281999999999998</v>
      </c>
    </row>
    <row r="377" spans="1:7" x14ac:dyDescent="0.2">
      <c r="A377" s="12"/>
      <c r="B377" s="13"/>
      <c r="C377" s="14"/>
      <c r="D377" s="88" t="s">
        <v>259</v>
      </c>
      <c r="E377" s="89"/>
      <c r="F377" s="90"/>
      <c r="G377" s="15">
        <f>SUM(G375,G376)</f>
        <v>0.27413999999999999</v>
      </c>
    </row>
    <row r="378" spans="1:7" x14ac:dyDescent="0.2">
      <c r="A378" s="16"/>
      <c r="B378" s="17"/>
      <c r="C378" s="18"/>
      <c r="D378" s="88" t="s">
        <v>28</v>
      </c>
      <c r="E378" s="89"/>
      <c r="F378" s="90"/>
      <c r="G378" s="15">
        <f>SUM(G373,G374)</f>
        <v>4.1630099999999999</v>
      </c>
    </row>
    <row r="379" spans="1:7" x14ac:dyDescent="0.2">
      <c r="A379" s="19"/>
      <c r="B379" s="20"/>
      <c r="C379" s="21"/>
      <c r="D379" s="88" t="s">
        <v>27</v>
      </c>
      <c r="E379" s="89"/>
      <c r="F379" s="90"/>
      <c r="G379" s="15">
        <f>SUM(G377:G378)</f>
        <v>4.4371499999999999</v>
      </c>
    </row>
    <row r="380" spans="1:7" ht="24" x14ac:dyDescent="0.2">
      <c r="A380" s="1" t="s">
        <v>8</v>
      </c>
      <c r="B380" s="1"/>
      <c r="C380" s="2" t="s">
        <v>246</v>
      </c>
      <c r="D380" s="1" t="s">
        <v>9</v>
      </c>
      <c r="E380" s="3" t="s">
        <v>10</v>
      </c>
      <c r="F380" s="4" t="s">
        <v>258</v>
      </c>
      <c r="G380" s="4" t="s">
        <v>11</v>
      </c>
    </row>
    <row r="381" spans="1:7" ht="24" x14ac:dyDescent="0.2">
      <c r="A381" s="1" t="s">
        <v>12</v>
      </c>
      <c r="B381" s="1" t="s">
        <v>247</v>
      </c>
      <c r="C381" s="2" t="s">
        <v>248</v>
      </c>
      <c r="D381" s="1" t="s">
        <v>9</v>
      </c>
      <c r="E381" s="3">
        <v>6</v>
      </c>
      <c r="F381" s="22">
        <v>1.06</v>
      </c>
      <c r="G381" s="25">
        <f>F381*E381</f>
        <v>6.36</v>
      </c>
    </row>
    <row r="382" spans="1:7" x14ac:dyDescent="0.2">
      <c r="A382" s="1" t="s">
        <v>12</v>
      </c>
      <c r="B382" s="1">
        <v>34714</v>
      </c>
      <c r="C382" s="2" t="s">
        <v>249</v>
      </c>
      <c r="D382" s="1" t="s">
        <v>9</v>
      </c>
      <c r="E382" s="3" t="s">
        <v>137</v>
      </c>
      <c r="F382" s="22">
        <v>72.73</v>
      </c>
      <c r="G382" s="25">
        <f>F382*E382</f>
        <v>72.73</v>
      </c>
    </row>
    <row r="383" spans="1:7" x14ac:dyDescent="0.2">
      <c r="A383" s="1" t="s">
        <v>23</v>
      </c>
      <c r="B383" s="1" t="s">
        <v>45</v>
      </c>
      <c r="C383" s="2" t="s">
        <v>26</v>
      </c>
      <c r="D383" s="1" t="s">
        <v>25</v>
      </c>
      <c r="E383" s="3" t="s">
        <v>250</v>
      </c>
      <c r="F383" s="22">
        <v>13.48</v>
      </c>
      <c r="G383" s="25">
        <f>F383*E383</f>
        <v>5.09544</v>
      </c>
    </row>
    <row r="384" spans="1:7" x14ac:dyDescent="0.2">
      <c r="A384" s="1" t="s">
        <v>23</v>
      </c>
      <c r="B384" s="1" t="s">
        <v>47</v>
      </c>
      <c r="C384" s="2" t="s">
        <v>24</v>
      </c>
      <c r="D384" s="1" t="s">
        <v>25</v>
      </c>
      <c r="E384" s="3" t="s">
        <v>250</v>
      </c>
      <c r="F384" s="22">
        <v>16.98</v>
      </c>
      <c r="G384" s="25">
        <f>F384*E384</f>
        <v>6.4184400000000004</v>
      </c>
    </row>
    <row r="385" spans="1:7" x14ac:dyDescent="0.2">
      <c r="A385" s="12"/>
      <c r="B385" s="13"/>
      <c r="C385" s="14"/>
      <c r="D385" s="88" t="s">
        <v>259</v>
      </c>
      <c r="E385" s="89"/>
      <c r="F385" s="90"/>
      <c r="G385" s="15">
        <f>SUM(G383,G384)</f>
        <v>11.51388</v>
      </c>
    </row>
    <row r="386" spans="1:7" x14ac:dyDescent="0.2">
      <c r="A386" s="16"/>
      <c r="B386" s="17"/>
      <c r="C386" s="18"/>
      <c r="D386" s="88" t="s">
        <v>28</v>
      </c>
      <c r="E386" s="89"/>
      <c r="F386" s="90"/>
      <c r="G386" s="15">
        <f>SUM(G381,G382)</f>
        <v>79.09</v>
      </c>
    </row>
    <row r="387" spans="1:7" x14ac:dyDescent="0.2">
      <c r="A387" s="19"/>
      <c r="B387" s="20"/>
      <c r="C387" s="21"/>
      <c r="D387" s="88" t="s">
        <v>27</v>
      </c>
      <c r="E387" s="89"/>
      <c r="F387" s="90"/>
      <c r="G387" s="15">
        <f>SUM(G385:G386)</f>
        <v>90.603880000000004</v>
      </c>
    </row>
    <row r="388" spans="1:7" ht="24" x14ac:dyDescent="0.2">
      <c r="A388" s="1" t="s">
        <v>8</v>
      </c>
      <c r="B388" s="1"/>
      <c r="C388" s="2" t="s">
        <v>4</v>
      </c>
      <c r="D388" s="1" t="s">
        <v>9</v>
      </c>
      <c r="E388" s="3" t="s">
        <v>10</v>
      </c>
      <c r="F388" s="4" t="s">
        <v>258</v>
      </c>
      <c r="G388" s="4" t="s">
        <v>11</v>
      </c>
    </row>
    <row r="389" spans="1:7" x14ac:dyDescent="0.2">
      <c r="A389" s="1" t="s">
        <v>12</v>
      </c>
      <c r="B389" s="1">
        <v>39389</v>
      </c>
      <c r="C389" s="2" t="s">
        <v>251</v>
      </c>
      <c r="D389" s="1" t="s">
        <v>9</v>
      </c>
      <c r="E389" s="3">
        <v>1</v>
      </c>
      <c r="F389" s="22">
        <v>71.97</v>
      </c>
      <c r="G389" s="25">
        <f t="shared" ref="G389:G395" si="6">F389*E389</f>
        <v>71.97</v>
      </c>
    </row>
    <row r="390" spans="1:7" x14ac:dyDescent="0.2">
      <c r="A390" s="1" t="s">
        <v>12</v>
      </c>
      <c r="B390" s="1" t="s">
        <v>13</v>
      </c>
      <c r="C390" s="2" t="s">
        <v>252</v>
      </c>
      <c r="D390" s="1" t="s">
        <v>9</v>
      </c>
      <c r="E390" s="3">
        <v>2</v>
      </c>
      <c r="F390" s="22">
        <v>3.14</v>
      </c>
      <c r="G390" s="25">
        <f t="shared" si="6"/>
        <v>6.28</v>
      </c>
    </row>
    <row r="391" spans="1:7" ht="24" x14ac:dyDescent="0.2">
      <c r="A391" s="1" t="s">
        <v>12</v>
      </c>
      <c r="B391" s="1">
        <v>4336</v>
      </c>
      <c r="C391" s="2" t="s">
        <v>253</v>
      </c>
      <c r="D391" s="1" t="s">
        <v>19</v>
      </c>
      <c r="E391" s="3">
        <v>2</v>
      </c>
      <c r="F391" s="22">
        <v>1.81</v>
      </c>
      <c r="G391" s="25">
        <f t="shared" si="6"/>
        <v>3.62</v>
      </c>
    </row>
    <row r="392" spans="1:7" x14ac:dyDescent="0.2">
      <c r="A392" s="1" t="s">
        <v>12</v>
      </c>
      <c r="B392" s="1">
        <v>4376</v>
      </c>
      <c r="C392" s="2" t="s">
        <v>18</v>
      </c>
      <c r="D392" s="1" t="s">
        <v>19</v>
      </c>
      <c r="E392" s="3">
        <v>2</v>
      </c>
      <c r="F392" s="22">
        <v>0.11</v>
      </c>
      <c r="G392" s="25">
        <f t="shared" si="6"/>
        <v>0.22</v>
      </c>
    </row>
    <row r="393" spans="1:7" x14ac:dyDescent="0.2">
      <c r="A393" s="1" t="s">
        <v>12</v>
      </c>
      <c r="B393" s="1">
        <v>34618</v>
      </c>
      <c r="C393" s="2" t="s">
        <v>254</v>
      </c>
      <c r="D393" s="1" t="s">
        <v>17</v>
      </c>
      <c r="E393" s="3">
        <v>0.5</v>
      </c>
      <c r="F393" s="22">
        <v>3.5</v>
      </c>
      <c r="G393" s="25">
        <f t="shared" si="6"/>
        <v>1.75</v>
      </c>
    </row>
    <row r="394" spans="1:7" x14ac:dyDescent="0.2">
      <c r="A394" s="22" t="s">
        <v>23</v>
      </c>
      <c r="B394" s="22">
        <v>88264</v>
      </c>
      <c r="C394" s="10" t="s">
        <v>24</v>
      </c>
      <c r="D394" s="22" t="s">
        <v>25</v>
      </c>
      <c r="E394" s="22">
        <v>0.5</v>
      </c>
      <c r="F394" s="22">
        <v>16.98</v>
      </c>
      <c r="G394" s="25">
        <f t="shared" si="6"/>
        <v>8.49</v>
      </c>
    </row>
    <row r="395" spans="1:7" x14ac:dyDescent="0.2">
      <c r="A395" s="22" t="s">
        <v>23</v>
      </c>
      <c r="B395" s="22">
        <v>88247</v>
      </c>
      <c r="C395" s="10" t="s">
        <v>26</v>
      </c>
      <c r="D395" s="22" t="s">
        <v>25</v>
      </c>
      <c r="E395" s="22">
        <v>0.5</v>
      </c>
      <c r="F395" s="22">
        <v>13.48</v>
      </c>
      <c r="G395" s="25">
        <f t="shared" si="6"/>
        <v>6.74</v>
      </c>
    </row>
    <row r="396" spans="1:7" x14ac:dyDescent="0.2">
      <c r="A396" s="12"/>
      <c r="B396" s="13"/>
      <c r="C396" s="14"/>
      <c r="D396" s="88" t="s">
        <v>259</v>
      </c>
      <c r="E396" s="89"/>
      <c r="F396" s="90"/>
      <c r="G396" s="15">
        <f>SUM(G394,G395)</f>
        <v>15.23</v>
      </c>
    </row>
    <row r="397" spans="1:7" x14ac:dyDescent="0.2">
      <c r="A397" s="16"/>
      <c r="B397" s="17"/>
      <c r="C397" s="18"/>
      <c r="D397" s="88" t="s">
        <v>28</v>
      </c>
      <c r="E397" s="89"/>
      <c r="F397" s="90"/>
      <c r="G397" s="15">
        <f>SUM(G389:G392,G393)</f>
        <v>83.84</v>
      </c>
    </row>
    <row r="398" spans="1:7" x14ac:dyDescent="0.2">
      <c r="A398" s="19"/>
      <c r="B398" s="20"/>
      <c r="C398" s="21"/>
      <c r="D398" s="88" t="s">
        <v>27</v>
      </c>
      <c r="E398" s="89"/>
      <c r="F398" s="90"/>
      <c r="G398" s="15">
        <f>SUM(G396:G397)</f>
        <v>99.070000000000007</v>
      </c>
    </row>
    <row r="399" spans="1:7" ht="24" x14ac:dyDescent="0.2">
      <c r="A399" s="1" t="s">
        <v>8</v>
      </c>
      <c r="B399" s="1"/>
      <c r="C399" s="2" t="s">
        <v>5</v>
      </c>
      <c r="D399" s="1" t="s">
        <v>9</v>
      </c>
      <c r="E399" s="3" t="s">
        <v>10</v>
      </c>
      <c r="F399" s="4" t="s">
        <v>258</v>
      </c>
      <c r="G399" s="4" t="s">
        <v>11</v>
      </c>
    </row>
    <row r="400" spans="1:7" ht="24" x14ac:dyDescent="0.2">
      <c r="A400" s="1" t="s">
        <v>12</v>
      </c>
      <c r="B400" s="1">
        <v>38786</v>
      </c>
      <c r="C400" s="2" t="s">
        <v>255</v>
      </c>
      <c r="D400" s="1" t="s">
        <v>9</v>
      </c>
      <c r="E400" s="3">
        <v>1</v>
      </c>
      <c r="F400" s="22">
        <v>114.7</v>
      </c>
      <c r="G400" s="25">
        <f t="shared" ref="G400:G405" si="7">F400*E400</f>
        <v>114.7</v>
      </c>
    </row>
    <row r="401" spans="1:7" x14ac:dyDescent="0.2">
      <c r="A401" s="1" t="s">
        <v>12</v>
      </c>
      <c r="B401" s="1">
        <v>39387</v>
      </c>
      <c r="C401" s="2" t="s">
        <v>256</v>
      </c>
      <c r="D401" s="1" t="s">
        <v>9</v>
      </c>
      <c r="E401" s="3">
        <v>2</v>
      </c>
      <c r="F401" s="22">
        <v>44.54</v>
      </c>
      <c r="G401" s="25">
        <f t="shared" si="7"/>
        <v>89.08</v>
      </c>
    </row>
    <row r="402" spans="1:7" x14ac:dyDescent="0.2">
      <c r="A402" s="1" t="s">
        <v>12</v>
      </c>
      <c r="B402" s="1" t="s">
        <v>13</v>
      </c>
      <c r="C402" s="2" t="s">
        <v>252</v>
      </c>
      <c r="D402" s="1" t="s">
        <v>9</v>
      </c>
      <c r="E402" s="3">
        <v>2</v>
      </c>
      <c r="F402" s="22">
        <v>3.14</v>
      </c>
      <c r="G402" s="25">
        <f t="shared" si="7"/>
        <v>6.28</v>
      </c>
    </row>
    <row r="403" spans="1:7" ht="24" x14ac:dyDescent="0.2">
      <c r="A403" s="1" t="s">
        <v>12</v>
      </c>
      <c r="B403" s="1">
        <v>4336</v>
      </c>
      <c r="C403" s="2" t="s">
        <v>253</v>
      </c>
      <c r="D403" s="1" t="s">
        <v>19</v>
      </c>
      <c r="E403" s="3">
        <v>2</v>
      </c>
      <c r="F403" s="22">
        <v>1.81</v>
      </c>
      <c r="G403" s="25">
        <f t="shared" si="7"/>
        <v>3.62</v>
      </c>
    </row>
    <row r="404" spans="1:7" x14ac:dyDescent="0.2">
      <c r="A404" s="1" t="s">
        <v>12</v>
      </c>
      <c r="B404" s="1">
        <v>4376</v>
      </c>
      <c r="C404" s="2" t="s">
        <v>18</v>
      </c>
      <c r="D404" s="1" t="s">
        <v>19</v>
      </c>
      <c r="E404" s="3">
        <v>2</v>
      </c>
      <c r="F404" s="22">
        <v>0.11</v>
      </c>
      <c r="G404" s="25">
        <f t="shared" si="7"/>
        <v>0.22</v>
      </c>
    </row>
    <row r="405" spans="1:7" x14ac:dyDescent="0.2">
      <c r="A405" s="1" t="s">
        <v>12</v>
      </c>
      <c r="B405" s="1">
        <v>34618</v>
      </c>
      <c r="C405" s="2" t="s">
        <v>254</v>
      </c>
      <c r="D405" s="1" t="s">
        <v>17</v>
      </c>
      <c r="E405" s="3">
        <v>0.5</v>
      </c>
      <c r="F405" s="22">
        <v>3.5</v>
      </c>
      <c r="G405" s="25">
        <f t="shared" si="7"/>
        <v>1.75</v>
      </c>
    </row>
    <row r="406" spans="1:7" x14ac:dyDescent="0.2">
      <c r="A406" s="22" t="s">
        <v>23</v>
      </c>
      <c r="B406" s="22">
        <v>88264</v>
      </c>
      <c r="C406" s="10" t="s">
        <v>24</v>
      </c>
      <c r="D406" s="22" t="s">
        <v>25</v>
      </c>
      <c r="E406" s="22">
        <v>0.5</v>
      </c>
      <c r="F406" s="22">
        <v>16.98</v>
      </c>
      <c r="G406" s="25">
        <f>F406*E406</f>
        <v>8.49</v>
      </c>
    </row>
    <row r="407" spans="1:7" x14ac:dyDescent="0.2">
      <c r="A407" s="22" t="s">
        <v>23</v>
      </c>
      <c r="B407" s="22">
        <v>88247</v>
      </c>
      <c r="C407" s="10" t="s">
        <v>26</v>
      </c>
      <c r="D407" s="22" t="s">
        <v>25</v>
      </c>
      <c r="E407" s="22">
        <v>0.5</v>
      </c>
      <c r="F407" s="22">
        <v>13.48</v>
      </c>
      <c r="G407" s="25">
        <f>F407*E407</f>
        <v>6.74</v>
      </c>
    </row>
    <row r="408" spans="1:7" x14ac:dyDescent="0.2">
      <c r="A408" s="12"/>
      <c r="B408" s="13"/>
      <c r="C408" s="14"/>
      <c r="D408" s="88" t="s">
        <v>259</v>
      </c>
      <c r="E408" s="89"/>
      <c r="F408" s="90"/>
      <c r="G408" s="15">
        <f>SUM(G406,G407)</f>
        <v>15.23</v>
      </c>
    </row>
    <row r="409" spans="1:7" x14ac:dyDescent="0.2">
      <c r="A409" s="16"/>
      <c r="B409" s="17"/>
      <c r="C409" s="18"/>
      <c r="D409" s="88" t="s">
        <v>28</v>
      </c>
      <c r="E409" s="89"/>
      <c r="F409" s="90"/>
      <c r="G409" s="15">
        <f>SUM(G400:G404,G405)</f>
        <v>215.65</v>
      </c>
    </row>
    <row r="410" spans="1:7" x14ac:dyDescent="0.2">
      <c r="A410" s="19"/>
      <c r="B410" s="20"/>
      <c r="C410" s="21"/>
      <c r="D410" s="88" t="s">
        <v>27</v>
      </c>
      <c r="E410" s="89"/>
      <c r="F410" s="90"/>
      <c r="G410" s="15">
        <f>SUM(G408:G409)</f>
        <v>230.88</v>
      </c>
    </row>
    <row r="411" spans="1:7" ht="24" x14ac:dyDescent="0.2">
      <c r="A411" s="1" t="s">
        <v>8</v>
      </c>
      <c r="B411" s="1"/>
      <c r="C411" s="2" t="s">
        <v>6</v>
      </c>
      <c r="D411" s="1" t="s">
        <v>9</v>
      </c>
      <c r="E411" s="3" t="s">
        <v>10</v>
      </c>
      <c r="F411" s="4" t="s">
        <v>258</v>
      </c>
      <c r="G411" s="4" t="s">
        <v>11</v>
      </c>
    </row>
    <row r="412" spans="1:7" ht="24" x14ac:dyDescent="0.2">
      <c r="A412" s="1" t="s">
        <v>12</v>
      </c>
      <c r="B412" s="1">
        <v>38786</v>
      </c>
      <c r="C412" s="2" t="s">
        <v>255</v>
      </c>
      <c r="D412" s="1" t="s">
        <v>9</v>
      </c>
      <c r="E412" s="3">
        <v>1</v>
      </c>
      <c r="F412" s="22">
        <v>114.7</v>
      </c>
      <c r="G412" s="25">
        <f t="shared" ref="G412:G417" si="8">F412*E412</f>
        <v>114.7</v>
      </c>
    </row>
    <row r="413" spans="1:7" x14ac:dyDescent="0.2">
      <c r="A413" s="1" t="s">
        <v>12</v>
      </c>
      <c r="B413" s="1" t="s">
        <v>13</v>
      </c>
      <c r="C413" s="2" t="s">
        <v>257</v>
      </c>
      <c r="D413" s="1" t="s">
        <v>9</v>
      </c>
      <c r="E413" s="3">
        <v>2</v>
      </c>
      <c r="F413" s="22">
        <v>110.26</v>
      </c>
      <c r="G413" s="25">
        <f t="shared" si="8"/>
        <v>220.52</v>
      </c>
    </row>
    <row r="414" spans="1:7" x14ac:dyDescent="0.2">
      <c r="A414" s="1" t="s">
        <v>12</v>
      </c>
      <c r="B414" s="1" t="s">
        <v>13</v>
      </c>
      <c r="C414" s="2" t="s">
        <v>252</v>
      </c>
      <c r="D414" s="1" t="s">
        <v>9</v>
      </c>
      <c r="E414" s="3">
        <v>2</v>
      </c>
      <c r="F414" s="22">
        <v>3.14</v>
      </c>
      <c r="G414" s="25">
        <f t="shared" si="8"/>
        <v>6.28</v>
      </c>
    </row>
    <row r="415" spans="1:7" ht="24" x14ac:dyDescent="0.2">
      <c r="A415" s="1" t="s">
        <v>12</v>
      </c>
      <c r="B415" s="1">
        <v>4336</v>
      </c>
      <c r="C415" s="2" t="s">
        <v>253</v>
      </c>
      <c r="D415" s="1" t="s">
        <v>19</v>
      </c>
      <c r="E415" s="3">
        <v>2</v>
      </c>
      <c r="F415" s="22">
        <v>1.81</v>
      </c>
      <c r="G415" s="25">
        <f t="shared" si="8"/>
        <v>3.62</v>
      </c>
    </row>
    <row r="416" spans="1:7" x14ac:dyDescent="0.2">
      <c r="A416" s="1" t="s">
        <v>12</v>
      </c>
      <c r="B416" s="1">
        <v>4376</v>
      </c>
      <c r="C416" s="2" t="s">
        <v>18</v>
      </c>
      <c r="D416" s="1" t="s">
        <v>19</v>
      </c>
      <c r="E416" s="3">
        <v>2</v>
      </c>
      <c r="F416" s="22">
        <v>0.11</v>
      </c>
      <c r="G416" s="25">
        <f t="shared" si="8"/>
        <v>0.22</v>
      </c>
    </row>
    <row r="417" spans="1:7" x14ac:dyDescent="0.2">
      <c r="A417" s="1" t="s">
        <v>12</v>
      </c>
      <c r="B417" s="1">
        <v>39258</v>
      </c>
      <c r="C417" s="2" t="s">
        <v>16</v>
      </c>
      <c r="D417" s="1" t="s">
        <v>17</v>
      </c>
      <c r="E417" s="3">
        <v>0.5</v>
      </c>
      <c r="F417" s="22">
        <v>3.5</v>
      </c>
      <c r="G417" s="25">
        <f t="shared" si="8"/>
        <v>1.75</v>
      </c>
    </row>
    <row r="418" spans="1:7" x14ac:dyDescent="0.2">
      <c r="A418" s="22" t="s">
        <v>23</v>
      </c>
      <c r="B418" s="22">
        <v>88264</v>
      </c>
      <c r="C418" s="10" t="s">
        <v>24</v>
      </c>
      <c r="D418" s="22" t="s">
        <v>25</v>
      </c>
      <c r="E418" s="22">
        <v>0.5</v>
      </c>
      <c r="F418" s="22">
        <v>16.98</v>
      </c>
      <c r="G418" s="25">
        <f>F418*E418</f>
        <v>8.49</v>
      </c>
    </row>
    <row r="419" spans="1:7" x14ac:dyDescent="0.2">
      <c r="A419" s="22" t="s">
        <v>23</v>
      </c>
      <c r="B419" s="22">
        <v>88247</v>
      </c>
      <c r="C419" s="10" t="s">
        <v>26</v>
      </c>
      <c r="D419" s="22" t="s">
        <v>25</v>
      </c>
      <c r="E419" s="22">
        <v>0.5</v>
      </c>
      <c r="F419" s="22">
        <v>13.48</v>
      </c>
      <c r="G419" s="25">
        <f>F419*E419</f>
        <v>6.74</v>
      </c>
    </row>
    <row r="420" spans="1:7" x14ac:dyDescent="0.2">
      <c r="A420" s="12"/>
      <c r="B420" s="13"/>
      <c r="C420" s="14"/>
      <c r="D420" s="88" t="s">
        <v>259</v>
      </c>
      <c r="E420" s="89"/>
      <c r="F420" s="90"/>
      <c r="G420" s="15">
        <f>SUM(G418,G419)</f>
        <v>15.23</v>
      </c>
    </row>
    <row r="421" spans="1:7" x14ac:dyDescent="0.2">
      <c r="A421" s="16"/>
      <c r="B421" s="17"/>
      <c r="C421" s="18"/>
      <c r="D421" s="88" t="s">
        <v>28</v>
      </c>
      <c r="E421" s="89"/>
      <c r="F421" s="90"/>
      <c r="G421" s="15">
        <f>SUM(G412:G416,G417)</f>
        <v>347.09000000000003</v>
      </c>
    </row>
    <row r="422" spans="1:7" x14ac:dyDescent="0.2">
      <c r="A422" s="19"/>
      <c r="B422" s="20"/>
      <c r="C422" s="21"/>
      <c r="D422" s="88" t="s">
        <v>27</v>
      </c>
      <c r="E422" s="89"/>
      <c r="F422" s="90"/>
      <c r="G422" s="15">
        <f>SUM(G420:G421)</f>
        <v>362.32000000000005</v>
      </c>
    </row>
    <row r="423" spans="1:7" ht="24" x14ac:dyDescent="0.2">
      <c r="A423" s="1" t="s">
        <v>8</v>
      </c>
      <c r="B423" s="1"/>
      <c r="C423" s="2" t="s">
        <v>7</v>
      </c>
      <c r="D423" s="1" t="s">
        <v>9</v>
      </c>
      <c r="E423" s="3" t="s">
        <v>10</v>
      </c>
      <c r="F423" s="4" t="s">
        <v>258</v>
      </c>
      <c r="G423" s="4" t="s">
        <v>11</v>
      </c>
    </row>
    <row r="424" spans="1:7" ht="24" x14ac:dyDescent="0.2">
      <c r="A424" s="5" t="s">
        <v>12</v>
      </c>
      <c r="B424" s="5" t="s">
        <v>13</v>
      </c>
      <c r="C424" s="6" t="s">
        <v>14</v>
      </c>
      <c r="D424" s="5" t="s">
        <v>9</v>
      </c>
      <c r="E424" s="7">
        <v>1</v>
      </c>
      <c r="F424" s="8">
        <v>357.19</v>
      </c>
      <c r="G424" s="9">
        <f t="shared" ref="G424:G430" si="9">F424*E424</f>
        <v>357.19</v>
      </c>
    </row>
    <row r="425" spans="1:7" x14ac:dyDescent="0.2">
      <c r="A425" s="5" t="s">
        <v>12</v>
      </c>
      <c r="B425" s="5">
        <v>42012</v>
      </c>
      <c r="C425" s="6" t="s">
        <v>15</v>
      </c>
      <c r="D425" s="5" t="s">
        <v>9</v>
      </c>
      <c r="E425" s="7">
        <v>1.83</v>
      </c>
      <c r="F425" s="8">
        <v>14.4</v>
      </c>
      <c r="G425" s="9">
        <f t="shared" si="9"/>
        <v>26.352</v>
      </c>
    </row>
    <row r="426" spans="1:7" x14ac:dyDescent="0.2">
      <c r="A426" s="1" t="s">
        <v>12</v>
      </c>
      <c r="B426" s="1">
        <v>39258</v>
      </c>
      <c r="C426" s="2" t="s">
        <v>16</v>
      </c>
      <c r="D426" s="1" t="s">
        <v>17</v>
      </c>
      <c r="E426" s="3">
        <v>3</v>
      </c>
      <c r="F426" s="8">
        <v>3.5</v>
      </c>
      <c r="G426" s="9">
        <f t="shared" si="9"/>
        <v>10.5</v>
      </c>
    </row>
    <row r="427" spans="1:7" x14ac:dyDescent="0.2">
      <c r="A427" s="5" t="s">
        <v>12</v>
      </c>
      <c r="B427" s="5">
        <v>4376</v>
      </c>
      <c r="C427" s="6" t="s">
        <v>18</v>
      </c>
      <c r="D427" s="5" t="s">
        <v>19</v>
      </c>
      <c r="E427" s="7">
        <v>2</v>
      </c>
      <c r="F427" s="8">
        <v>0.11</v>
      </c>
      <c r="G427" s="9">
        <f t="shared" si="9"/>
        <v>0.22</v>
      </c>
    </row>
    <row r="428" spans="1:7" ht="24" x14ac:dyDescent="0.2">
      <c r="A428" s="5" t="s">
        <v>12</v>
      </c>
      <c r="B428" s="5">
        <v>11963</v>
      </c>
      <c r="C428" s="6" t="s">
        <v>20</v>
      </c>
      <c r="D428" s="5" t="s">
        <v>17</v>
      </c>
      <c r="E428" s="7">
        <v>1</v>
      </c>
      <c r="F428" s="8">
        <v>3.28</v>
      </c>
      <c r="G428" s="9">
        <f t="shared" si="9"/>
        <v>3.28</v>
      </c>
    </row>
    <row r="429" spans="1:7" ht="24" x14ac:dyDescent="0.2">
      <c r="A429" s="5" t="s">
        <v>12</v>
      </c>
      <c r="B429" s="5">
        <v>1598</v>
      </c>
      <c r="C429" s="6" t="s">
        <v>21</v>
      </c>
      <c r="D429" s="5" t="s">
        <v>9</v>
      </c>
      <c r="E429" s="7">
        <v>2</v>
      </c>
      <c r="F429" s="8">
        <v>6.91</v>
      </c>
      <c r="G429" s="9">
        <f t="shared" si="9"/>
        <v>13.82</v>
      </c>
    </row>
    <row r="430" spans="1:7" ht="24" x14ac:dyDescent="0.2">
      <c r="A430" s="5" t="s">
        <v>12</v>
      </c>
      <c r="B430" s="5">
        <v>402</v>
      </c>
      <c r="C430" s="6" t="s">
        <v>22</v>
      </c>
      <c r="D430" s="5" t="s">
        <v>9</v>
      </c>
      <c r="E430" s="7">
        <v>1</v>
      </c>
      <c r="F430" s="8">
        <v>7.96</v>
      </c>
      <c r="G430" s="9">
        <f t="shared" si="9"/>
        <v>7.96</v>
      </c>
    </row>
    <row r="431" spans="1:7" x14ac:dyDescent="0.2">
      <c r="A431" s="8" t="s">
        <v>23</v>
      </c>
      <c r="B431" s="8">
        <v>88264</v>
      </c>
      <c r="C431" s="10" t="s">
        <v>24</v>
      </c>
      <c r="D431" s="8" t="s">
        <v>25</v>
      </c>
      <c r="E431" s="8">
        <v>0.5</v>
      </c>
      <c r="F431" s="8">
        <v>16.98</v>
      </c>
      <c r="G431" s="9">
        <f>F431*E431</f>
        <v>8.49</v>
      </c>
    </row>
    <row r="432" spans="1:7" x14ac:dyDescent="0.2">
      <c r="A432" s="8" t="s">
        <v>23</v>
      </c>
      <c r="B432" s="8">
        <v>88247</v>
      </c>
      <c r="C432" s="11" t="s">
        <v>26</v>
      </c>
      <c r="D432" s="8" t="s">
        <v>25</v>
      </c>
      <c r="E432" s="8">
        <v>0.5</v>
      </c>
      <c r="F432" s="8">
        <v>13.48</v>
      </c>
      <c r="G432" s="9">
        <f>F432*E432</f>
        <v>6.74</v>
      </c>
    </row>
    <row r="433" spans="1:7" x14ac:dyDescent="0.2">
      <c r="A433" s="12"/>
      <c r="B433" s="13"/>
      <c r="C433" s="14"/>
      <c r="D433" s="88" t="s">
        <v>259</v>
      </c>
      <c r="E433" s="89"/>
      <c r="F433" s="90"/>
      <c r="G433" s="15">
        <f>SUM(G431,G432)</f>
        <v>15.23</v>
      </c>
    </row>
    <row r="434" spans="1:7" x14ac:dyDescent="0.2">
      <c r="A434" s="16"/>
      <c r="B434" s="17"/>
      <c r="C434" s="18"/>
      <c r="D434" s="88" t="s">
        <v>28</v>
      </c>
      <c r="E434" s="89"/>
      <c r="F434" s="90"/>
      <c r="G434" s="15">
        <f>SUM(G424:G427,G428:G430)</f>
        <v>419.32199999999995</v>
      </c>
    </row>
    <row r="435" spans="1:7" x14ac:dyDescent="0.2">
      <c r="A435" s="19"/>
      <c r="B435" s="20"/>
      <c r="C435" s="21"/>
      <c r="D435" s="88" t="s">
        <v>27</v>
      </c>
      <c r="E435" s="89"/>
      <c r="F435" s="90"/>
      <c r="G435" s="15">
        <f>SUM(G433:G434)</f>
        <v>434.55199999999996</v>
      </c>
    </row>
  </sheetData>
  <mergeCells count="157">
    <mergeCell ref="D434:F434"/>
    <mergeCell ref="D435:F435"/>
    <mergeCell ref="D409:F409"/>
    <mergeCell ref="D410:F410"/>
    <mergeCell ref="D420:F420"/>
    <mergeCell ref="D421:F421"/>
    <mergeCell ref="D422:F422"/>
    <mergeCell ref="D433:F433"/>
    <mergeCell ref="D386:F386"/>
    <mergeCell ref="D387:F387"/>
    <mergeCell ref="D396:F396"/>
    <mergeCell ref="D397:F397"/>
    <mergeCell ref="D398:F398"/>
    <mergeCell ref="D408:F408"/>
    <mergeCell ref="D370:F370"/>
    <mergeCell ref="D371:F371"/>
    <mergeCell ref="D377:F377"/>
    <mergeCell ref="D378:F378"/>
    <mergeCell ref="D379:F379"/>
    <mergeCell ref="D385:F385"/>
    <mergeCell ref="D349:F349"/>
    <mergeCell ref="D350:F350"/>
    <mergeCell ref="D361:F361"/>
    <mergeCell ref="D362:F362"/>
    <mergeCell ref="D363:F363"/>
    <mergeCell ref="D369:F369"/>
    <mergeCell ref="D329:F329"/>
    <mergeCell ref="D330:F330"/>
    <mergeCell ref="D341:F341"/>
    <mergeCell ref="D342:F342"/>
    <mergeCell ref="D343:F343"/>
    <mergeCell ref="D348:F348"/>
    <mergeCell ref="D315:F315"/>
    <mergeCell ref="D316:F316"/>
    <mergeCell ref="D321:F321"/>
    <mergeCell ref="D322:F322"/>
    <mergeCell ref="D323:F323"/>
    <mergeCell ref="D328:F328"/>
    <mergeCell ref="D301:F301"/>
    <mergeCell ref="D302:F302"/>
    <mergeCell ref="D307:F307"/>
    <mergeCell ref="D308:F308"/>
    <mergeCell ref="D309:F309"/>
    <mergeCell ref="D314:F314"/>
    <mergeCell ref="D287:F287"/>
    <mergeCell ref="D288:F288"/>
    <mergeCell ref="D293:F293"/>
    <mergeCell ref="D294:F294"/>
    <mergeCell ref="D295:F295"/>
    <mergeCell ref="D300:F300"/>
    <mergeCell ref="D273:F273"/>
    <mergeCell ref="D274:F274"/>
    <mergeCell ref="D279:F279"/>
    <mergeCell ref="D280:F280"/>
    <mergeCell ref="D281:F281"/>
    <mergeCell ref="D286:F286"/>
    <mergeCell ref="D257:F257"/>
    <mergeCell ref="D258:F258"/>
    <mergeCell ref="D264:F264"/>
    <mergeCell ref="D265:F265"/>
    <mergeCell ref="D266:F266"/>
    <mergeCell ref="D272:F272"/>
    <mergeCell ref="D241:F241"/>
    <mergeCell ref="D242:F242"/>
    <mergeCell ref="D248:F248"/>
    <mergeCell ref="D249:F249"/>
    <mergeCell ref="D250:F250"/>
    <mergeCell ref="D256:F256"/>
    <mergeCell ref="D226:F226"/>
    <mergeCell ref="D227:F227"/>
    <mergeCell ref="D232:F232"/>
    <mergeCell ref="D233:F233"/>
    <mergeCell ref="D234:F234"/>
    <mergeCell ref="D240:F240"/>
    <mergeCell ref="D212:F212"/>
    <mergeCell ref="D213:F213"/>
    <mergeCell ref="D218:F218"/>
    <mergeCell ref="D219:F219"/>
    <mergeCell ref="D220:F220"/>
    <mergeCell ref="D225:F225"/>
    <mergeCell ref="D192:F192"/>
    <mergeCell ref="D193:F193"/>
    <mergeCell ref="D202:F202"/>
    <mergeCell ref="D203:F203"/>
    <mergeCell ref="D204:F204"/>
    <mergeCell ref="D211:F211"/>
    <mergeCell ref="D176:F176"/>
    <mergeCell ref="D177:F177"/>
    <mergeCell ref="D183:F183"/>
    <mergeCell ref="D184:F184"/>
    <mergeCell ref="D185:F185"/>
    <mergeCell ref="D191:F191"/>
    <mergeCell ref="D158:F158"/>
    <mergeCell ref="D159:F159"/>
    <mergeCell ref="D167:F167"/>
    <mergeCell ref="D168:F168"/>
    <mergeCell ref="D169:F169"/>
    <mergeCell ref="D175:F175"/>
    <mergeCell ref="D138:F138"/>
    <mergeCell ref="D139:F139"/>
    <mergeCell ref="D147:F147"/>
    <mergeCell ref="D148:F148"/>
    <mergeCell ref="D149:F149"/>
    <mergeCell ref="D157:F157"/>
    <mergeCell ref="D123:F123"/>
    <mergeCell ref="D124:F124"/>
    <mergeCell ref="D130:F130"/>
    <mergeCell ref="D131:F131"/>
    <mergeCell ref="D132:F132"/>
    <mergeCell ref="D137:F137"/>
    <mergeCell ref="D108:F108"/>
    <mergeCell ref="D109:F109"/>
    <mergeCell ref="D114:F114"/>
    <mergeCell ref="D115:F115"/>
    <mergeCell ref="D116:F116"/>
    <mergeCell ref="D122:F122"/>
    <mergeCell ref="D93:F93"/>
    <mergeCell ref="D94:F94"/>
    <mergeCell ref="D100:F100"/>
    <mergeCell ref="D101:F101"/>
    <mergeCell ref="D102:F102"/>
    <mergeCell ref="D107:F107"/>
    <mergeCell ref="D77:F77"/>
    <mergeCell ref="D78:F78"/>
    <mergeCell ref="D84:F84"/>
    <mergeCell ref="D85:F85"/>
    <mergeCell ref="D86:F86"/>
    <mergeCell ref="D92:F92"/>
    <mergeCell ref="D61:F61"/>
    <mergeCell ref="D62:F62"/>
    <mergeCell ref="D68:F68"/>
    <mergeCell ref="D69:F69"/>
    <mergeCell ref="D70:F70"/>
    <mergeCell ref="D76:F76"/>
    <mergeCell ref="D45:F45"/>
    <mergeCell ref="D46:F46"/>
    <mergeCell ref="D52:F52"/>
    <mergeCell ref="D53:F53"/>
    <mergeCell ref="D54:F54"/>
    <mergeCell ref="D60:F60"/>
    <mergeCell ref="D28:F28"/>
    <mergeCell ref="D29:F29"/>
    <mergeCell ref="D36:F36"/>
    <mergeCell ref="D37:F37"/>
    <mergeCell ref="D38:F38"/>
    <mergeCell ref="D44:F44"/>
    <mergeCell ref="D11:F11"/>
    <mergeCell ref="D12:F12"/>
    <mergeCell ref="D18:F18"/>
    <mergeCell ref="D19:F19"/>
    <mergeCell ref="D20:F20"/>
    <mergeCell ref="D27:F27"/>
    <mergeCell ref="A1:G1"/>
    <mergeCell ref="A2:G2"/>
    <mergeCell ref="A3:G3"/>
    <mergeCell ref="A4:G4"/>
    <mergeCell ref="D10:F10"/>
  </mergeCells>
  <conditionalFormatting sqref="A5:E9 A197:G201 A110:E113 A13:E17 A21:E26 A103:E106 A351:E351 A352:G358 A208:G210 A205:E207 A150:E153 A140:E146">
    <cfRule type="expression" dxfId="905" priority="903" stopIfTrue="1">
      <formula>AND($A5&lt;&gt;"COMPOSICAO",$A5&lt;&gt;"INSUMO",$A5&lt;&gt;"")</formula>
    </cfRule>
    <cfRule type="expression" dxfId="904" priority="904" stopIfTrue="1">
      <formula>AND(OR($A5="COMPOSICAO",$A5="INSUMO",$A5&lt;&gt;""),$A5&lt;&gt;"")</formula>
    </cfRule>
  </conditionalFormatting>
  <conditionalFormatting sqref="A39:E43">
    <cfRule type="expression" dxfId="903" priority="901" stopIfTrue="1">
      <formula>AND($A39&lt;&gt;"COMPOSICAO",$A39&lt;&gt;"INSUMO",$A39&lt;&gt;"")</formula>
    </cfRule>
    <cfRule type="expression" dxfId="902" priority="902" stopIfTrue="1">
      <formula>AND(OR($A39="COMPOSICAO",$A39="INSUMO",$A39&lt;&gt;""),$A39&lt;&gt;"")</formula>
    </cfRule>
  </conditionalFormatting>
  <conditionalFormatting sqref="A47:E51">
    <cfRule type="expression" dxfId="901" priority="899" stopIfTrue="1">
      <formula>AND($A47&lt;&gt;"COMPOSICAO",$A47&lt;&gt;"INSUMO",$A47&lt;&gt;"")</formula>
    </cfRule>
    <cfRule type="expression" dxfId="900" priority="900" stopIfTrue="1">
      <formula>AND(OR($A47="COMPOSICAO",$A47="INSUMO",$A47&lt;&gt;""),$A47&lt;&gt;"")</formula>
    </cfRule>
  </conditionalFormatting>
  <conditionalFormatting sqref="A55:E59">
    <cfRule type="expression" dxfId="899" priority="897" stopIfTrue="1">
      <formula>AND($A55&lt;&gt;"COMPOSICAO",$A55&lt;&gt;"INSUMO",$A55&lt;&gt;"")</formula>
    </cfRule>
    <cfRule type="expression" dxfId="898" priority="898" stopIfTrue="1">
      <formula>AND(OR($A55="COMPOSICAO",$A55="INSUMO",$A55&lt;&gt;""),$A55&lt;&gt;"")</formula>
    </cfRule>
  </conditionalFormatting>
  <conditionalFormatting sqref="A63:E67">
    <cfRule type="expression" dxfId="897" priority="895" stopIfTrue="1">
      <formula>AND($A63&lt;&gt;"COMPOSICAO",$A63&lt;&gt;"INSUMO",$A63&lt;&gt;"")</formula>
    </cfRule>
    <cfRule type="expression" dxfId="896" priority="896" stopIfTrue="1">
      <formula>AND(OR($A63="COMPOSICAO",$A63="INSUMO",$A63&lt;&gt;""),$A63&lt;&gt;"")</formula>
    </cfRule>
  </conditionalFormatting>
  <conditionalFormatting sqref="A71:E75">
    <cfRule type="expression" dxfId="895" priority="893" stopIfTrue="1">
      <formula>AND($A71&lt;&gt;"COMPOSICAO",$A71&lt;&gt;"INSUMO",$A71&lt;&gt;"")</formula>
    </cfRule>
    <cfRule type="expression" dxfId="894" priority="894" stopIfTrue="1">
      <formula>AND(OR($A71="COMPOSICAO",$A71="INSUMO",$A71&lt;&gt;""),$A71&lt;&gt;"")</formula>
    </cfRule>
  </conditionalFormatting>
  <conditionalFormatting sqref="A79:E83">
    <cfRule type="expression" dxfId="893" priority="891" stopIfTrue="1">
      <formula>AND($A79&lt;&gt;"COMPOSICAO",$A79&lt;&gt;"INSUMO",$A79&lt;&gt;"")</formula>
    </cfRule>
    <cfRule type="expression" dxfId="892" priority="892" stopIfTrue="1">
      <formula>AND(OR($A79="COMPOSICAO",$A79="INSUMO",$A79&lt;&gt;""),$A79&lt;&gt;"")</formula>
    </cfRule>
  </conditionalFormatting>
  <conditionalFormatting sqref="A87:E91">
    <cfRule type="expression" dxfId="891" priority="889" stopIfTrue="1">
      <formula>AND($A87&lt;&gt;"COMPOSICAO",$A87&lt;&gt;"INSUMO",$A87&lt;&gt;"")</formula>
    </cfRule>
    <cfRule type="expression" dxfId="890" priority="890" stopIfTrue="1">
      <formula>AND(OR($A87="COMPOSICAO",$A87="INSUMO",$A87&lt;&gt;""),$A87&lt;&gt;"")</formula>
    </cfRule>
  </conditionalFormatting>
  <conditionalFormatting sqref="A95:E99">
    <cfRule type="expression" dxfId="889" priority="887" stopIfTrue="1">
      <formula>AND($A95&lt;&gt;"COMPOSICAO",$A95&lt;&gt;"INSUMO",$A95&lt;&gt;"")</formula>
    </cfRule>
    <cfRule type="expression" dxfId="888" priority="888" stopIfTrue="1">
      <formula>AND(OR($A95="COMPOSICAO",$A95="INSUMO",$A95&lt;&gt;""),$A95&lt;&gt;"")</formula>
    </cfRule>
  </conditionalFormatting>
  <conditionalFormatting sqref="A117:E121">
    <cfRule type="expression" dxfId="887" priority="885" stopIfTrue="1">
      <formula>AND($A117&lt;&gt;"COMPOSICAO",$A117&lt;&gt;"INSUMO",$A117&lt;&gt;"")</formula>
    </cfRule>
    <cfRule type="expression" dxfId="886" priority="886" stopIfTrue="1">
      <formula>AND(OR($A117="COMPOSICAO",$A117="INSUMO",$A117&lt;&gt;""),$A117&lt;&gt;"")</formula>
    </cfRule>
  </conditionalFormatting>
  <conditionalFormatting sqref="A125:E129">
    <cfRule type="expression" dxfId="885" priority="883" stopIfTrue="1">
      <formula>AND($A125&lt;&gt;"COMPOSICAO",$A125&lt;&gt;"INSUMO",$A125&lt;&gt;"")</formula>
    </cfRule>
    <cfRule type="expression" dxfId="884" priority="884" stopIfTrue="1">
      <formula>AND(OR($A125="COMPOSICAO",$A125="INSUMO",$A125&lt;&gt;""),$A125&lt;&gt;"")</formula>
    </cfRule>
  </conditionalFormatting>
  <conditionalFormatting sqref="A133:E136">
    <cfRule type="expression" dxfId="883" priority="881" stopIfTrue="1">
      <formula>AND($A133&lt;&gt;"COMPOSICAO",$A133&lt;&gt;"INSUMO",$A133&lt;&gt;"")</formula>
    </cfRule>
    <cfRule type="expression" dxfId="882" priority="882" stopIfTrue="1">
      <formula>AND(OR($A133="COMPOSICAO",$A133="INSUMO",$A133&lt;&gt;""),$A133&lt;&gt;"")</formula>
    </cfRule>
  </conditionalFormatting>
  <conditionalFormatting sqref="B24:E24 B156 B201:C201">
    <cfRule type="expression" dxfId="881" priority="905" stopIfTrue="1">
      <formula>AND(#REF!&lt;&gt;"COMPOSICAO",#REF!&lt;&gt;"INSUMO",#REF!&lt;&gt;"")</formula>
    </cfRule>
    <cfRule type="expression" dxfId="880" priority="906" stopIfTrue="1">
      <formula>AND(OR(#REF!="COMPOSICAO",#REF!="INSUMO",#REF!&lt;&gt;""),#REF!&lt;&gt;"")</formula>
    </cfRule>
  </conditionalFormatting>
  <conditionalFormatting sqref="C156 B144:B145">
    <cfRule type="expression" dxfId="879" priority="879" stopIfTrue="1">
      <formula>AND(#REF!&lt;&gt;"COMPOSICAO",#REF!&lt;&gt;"INSUMO",#REF!&lt;&gt;"")</formula>
    </cfRule>
    <cfRule type="expression" dxfId="878" priority="880" stopIfTrue="1">
      <formula>AND(OR(#REF!="COMPOSICAO",#REF!="INSUMO",#REF!&lt;&gt;""),#REF!&lt;&gt;"")</formula>
    </cfRule>
  </conditionalFormatting>
  <conditionalFormatting sqref="C144:C145">
    <cfRule type="expression" dxfId="877" priority="877" stopIfTrue="1">
      <formula>AND(#REF!&lt;&gt;"COMPOSICAO",#REF!&lt;&gt;"INSUMO",#REF!&lt;&gt;"")</formula>
    </cfRule>
    <cfRule type="expression" dxfId="876" priority="878" stopIfTrue="1">
      <formula>AND(OR(#REF!="COMPOSICAO",#REF!="INSUMO",#REF!&lt;&gt;""),#REF!&lt;&gt;"")</formula>
    </cfRule>
  </conditionalFormatting>
  <conditionalFormatting sqref="A154:E156">
    <cfRule type="expression" dxfId="875" priority="875" stopIfTrue="1">
      <formula>AND($A154&lt;&gt;"COMPOSICAO",$A154&lt;&gt;"INSUMO",$A154&lt;&gt;"")</formula>
    </cfRule>
    <cfRule type="expression" dxfId="874" priority="876" stopIfTrue="1">
      <formula>AND(OR($A154="COMPOSICAO",$A154="INSUMO",$A154&lt;&gt;""),$A154&lt;&gt;"")</formula>
    </cfRule>
  </conditionalFormatting>
  <conditionalFormatting sqref="A170:E171">
    <cfRule type="expression" dxfId="873" priority="873" stopIfTrue="1">
      <formula>AND($A170&lt;&gt;"COMPOSICAO",$A170&lt;&gt;"INSUMO",$A170&lt;&gt;"")</formula>
    </cfRule>
    <cfRule type="expression" dxfId="872" priority="874" stopIfTrue="1">
      <formula>AND(OR($A170="COMPOSICAO",$A170="INSUMO",$A170&lt;&gt;""),$A170&lt;&gt;"")</formula>
    </cfRule>
  </conditionalFormatting>
  <conditionalFormatting sqref="A172:G174">
    <cfRule type="expression" dxfId="871" priority="871" stopIfTrue="1">
      <formula>AND($A172&lt;&gt;"COMPOSICAO",$A172&lt;&gt;"INSUMO",$A172&lt;&gt;"")</formula>
    </cfRule>
    <cfRule type="expression" dxfId="870" priority="872" stopIfTrue="1">
      <formula>AND(OR($A172="COMPOSICAO",$A172="INSUMO",$A172&lt;&gt;""),$A172&lt;&gt;"")</formula>
    </cfRule>
  </conditionalFormatting>
  <conditionalFormatting sqref="A154:E155">
    <cfRule type="expression" dxfId="869" priority="869" stopIfTrue="1">
      <formula>AND($A154&lt;&gt;"COMPOSICAO",$A154&lt;&gt;"INSUMO",$A154&lt;&gt;"")</formula>
    </cfRule>
    <cfRule type="expression" dxfId="868" priority="870" stopIfTrue="1">
      <formula>AND(OR($A154="COMPOSICAO",$A154="INSUMO",$A154&lt;&gt;""),$A154&lt;&gt;"")</formula>
    </cfRule>
  </conditionalFormatting>
  <conditionalFormatting sqref="A178:E179">
    <cfRule type="expression" dxfId="867" priority="867" stopIfTrue="1">
      <formula>AND($A178&lt;&gt;"COMPOSICAO",$A178&lt;&gt;"INSUMO",$A178&lt;&gt;"")</formula>
    </cfRule>
    <cfRule type="expression" dxfId="866" priority="868" stopIfTrue="1">
      <formula>AND(OR($A178="COMPOSICAO",$A178="INSUMO",$A178&lt;&gt;""),$A178&lt;&gt;"")</formula>
    </cfRule>
  </conditionalFormatting>
  <conditionalFormatting sqref="A180:G182">
    <cfRule type="expression" dxfId="865" priority="865" stopIfTrue="1">
      <formula>AND($A180&lt;&gt;"COMPOSICAO",$A180&lt;&gt;"INSUMO",$A180&lt;&gt;"")</formula>
    </cfRule>
    <cfRule type="expression" dxfId="864" priority="866" stopIfTrue="1">
      <formula>AND(OR($A180="COMPOSICAO",$A180="INSUMO",$A180&lt;&gt;""),$A180&lt;&gt;"")</formula>
    </cfRule>
  </conditionalFormatting>
  <conditionalFormatting sqref="A186:E187">
    <cfRule type="expression" dxfId="863" priority="863" stopIfTrue="1">
      <formula>AND($A186&lt;&gt;"COMPOSICAO",$A186&lt;&gt;"INSUMO",$A186&lt;&gt;"")</formula>
    </cfRule>
    <cfRule type="expression" dxfId="862" priority="864" stopIfTrue="1">
      <formula>AND(OR($A186="COMPOSICAO",$A186="INSUMO",$A186&lt;&gt;""),$A186&lt;&gt;"")</formula>
    </cfRule>
  </conditionalFormatting>
  <conditionalFormatting sqref="A188:G190">
    <cfRule type="expression" dxfId="861" priority="861" stopIfTrue="1">
      <formula>AND($A188&lt;&gt;"COMPOSICAO",$A188&lt;&gt;"INSUMO",$A188&lt;&gt;"")</formula>
    </cfRule>
    <cfRule type="expression" dxfId="860" priority="862" stopIfTrue="1">
      <formula>AND(OR($A188="COMPOSICAO",$A188="INSUMO",$A188&lt;&gt;""),$A188&lt;&gt;"")</formula>
    </cfRule>
  </conditionalFormatting>
  <conditionalFormatting sqref="A194:E194">
    <cfRule type="expression" dxfId="859" priority="859" stopIfTrue="1">
      <formula>AND($A194&lt;&gt;"COMPOSICAO",$A194&lt;&gt;"INSUMO",$A194&lt;&gt;"")</formula>
    </cfRule>
    <cfRule type="expression" dxfId="858" priority="860" stopIfTrue="1">
      <formula>AND(OR($A194="COMPOSICAO",$A194="INSUMO",$A194&lt;&gt;""),$A194&lt;&gt;"")</formula>
    </cfRule>
  </conditionalFormatting>
  <conditionalFormatting sqref="A195:E196">
    <cfRule type="expression" dxfId="857" priority="857" stopIfTrue="1">
      <formula>AND($A195&lt;&gt;"COMPOSICAO",$A195&lt;&gt;"INSUMO",$A195&lt;&gt;"")</formula>
    </cfRule>
    <cfRule type="expression" dxfId="856" priority="858" stopIfTrue="1">
      <formula>AND(OR($A195="COMPOSICAO",$A195="INSUMO",$A195&lt;&gt;""),$A195&lt;&gt;"")</formula>
    </cfRule>
  </conditionalFormatting>
  <conditionalFormatting sqref="B201">
    <cfRule type="expression" dxfId="855" priority="855" stopIfTrue="1">
      <formula>AND($A201&lt;&gt;"COMPOSICAO",$A201&lt;&gt;"INSUMO",$A201&lt;&gt;"")</formula>
    </cfRule>
    <cfRule type="expression" dxfId="854" priority="856" stopIfTrue="1">
      <formula>AND(OR($A201="COMPOSICAO",$A201="INSUMO",$A201&lt;&gt;""),$A201&lt;&gt;"")</formula>
    </cfRule>
  </conditionalFormatting>
  <conditionalFormatting sqref="C201">
    <cfRule type="expression" dxfId="853" priority="853" stopIfTrue="1">
      <formula>AND($A201&lt;&gt;"COMPOSICAO",$A201&lt;&gt;"INSUMO",$A201&lt;&gt;"")</formula>
    </cfRule>
    <cfRule type="expression" dxfId="852" priority="854" stopIfTrue="1">
      <formula>AND(OR($A201="COMPOSICAO",$A201="INSUMO",$A201&lt;&gt;""),$A201&lt;&gt;"")</formula>
    </cfRule>
  </conditionalFormatting>
  <conditionalFormatting sqref="A195:E195">
    <cfRule type="expression" dxfId="851" priority="851" stopIfTrue="1">
      <formula>AND($A195&lt;&gt;"COMPOSICAO",$A195&lt;&gt;"INSUMO",$A195&lt;&gt;"")</formula>
    </cfRule>
    <cfRule type="expression" dxfId="850" priority="852" stopIfTrue="1">
      <formula>AND(OR($A195="COMPOSICAO",$A195="INSUMO",$A195&lt;&gt;""),$A195&lt;&gt;"")</formula>
    </cfRule>
  </conditionalFormatting>
  <conditionalFormatting sqref="B196:E196">
    <cfRule type="expression" dxfId="849" priority="849" stopIfTrue="1">
      <formula>AND($A196&lt;&gt;"COMPOSICAO",$A196&lt;&gt;"INSUMO",$A196&lt;&gt;"")</formula>
    </cfRule>
    <cfRule type="expression" dxfId="848" priority="850" stopIfTrue="1">
      <formula>AND(OR($A196="COMPOSICAO",$A196="INSUMO",$A196&lt;&gt;""),$A196&lt;&gt;"")</formula>
    </cfRule>
  </conditionalFormatting>
  <conditionalFormatting sqref="A196">
    <cfRule type="expression" dxfId="847" priority="847" stopIfTrue="1">
      <formula>AND($A196&lt;&gt;"COMPOSICAO",$A196&lt;&gt;"INSUMO",$A196&lt;&gt;"")</formula>
    </cfRule>
    <cfRule type="expression" dxfId="846" priority="848" stopIfTrue="1">
      <formula>AND(OR($A196="COMPOSICAO",$A196="INSUMO",$A196&lt;&gt;""),$A196&lt;&gt;"")</formula>
    </cfRule>
  </conditionalFormatting>
  <conditionalFormatting sqref="A188:E188">
    <cfRule type="expression" dxfId="845" priority="845" stopIfTrue="1">
      <formula>AND($A188&lt;&gt;"COMPOSICAO",$A188&lt;&gt;"INSUMO",$A188&lt;&gt;"")</formula>
    </cfRule>
    <cfRule type="expression" dxfId="844" priority="846" stopIfTrue="1">
      <formula>AND(OR($A188="COMPOSICAO",$A188="INSUMO",$A188&lt;&gt;""),$A188&lt;&gt;"")</formula>
    </cfRule>
  </conditionalFormatting>
  <conditionalFormatting sqref="B188:E188">
    <cfRule type="expression" dxfId="843" priority="843" stopIfTrue="1">
      <formula>AND($A188&lt;&gt;"COMPOSICAO",$A188&lt;&gt;"INSUMO",$A188&lt;&gt;"")</formula>
    </cfRule>
    <cfRule type="expression" dxfId="842" priority="844" stopIfTrue="1">
      <formula>AND(OR($A188="COMPOSICAO",$A188="INSUMO",$A188&lt;&gt;""),$A188&lt;&gt;"")</formula>
    </cfRule>
  </conditionalFormatting>
  <conditionalFormatting sqref="A188">
    <cfRule type="expression" dxfId="841" priority="841" stopIfTrue="1">
      <formula>AND($A188&lt;&gt;"COMPOSICAO",$A188&lt;&gt;"INSUMO",$A188&lt;&gt;"")</formula>
    </cfRule>
    <cfRule type="expression" dxfId="840" priority="842" stopIfTrue="1">
      <formula>AND(OR($A188="COMPOSICAO",$A188="INSUMO",$A188&lt;&gt;""),$A188&lt;&gt;"")</formula>
    </cfRule>
  </conditionalFormatting>
  <conditionalFormatting sqref="A180:E180">
    <cfRule type="expression" dxfId="839" priority="839" stopIfTrue="1">
      <formula>AND($A180&lt;&gt;"COMPOSICAO",$A180&lt;&gt;"INSUMO",$A180&lt;&gt;"")</formula>
    </cfRule>
    <cfRule type="expression" dxfId="838" priority="840" stopIfTrue="1">
      <formula>AND(OR($A180="COMPOSICAO",$A180="INSUMO",$A180&lt;&gt;""),$A180&lt;&gt;"")</formula>
    </cfRule>
  </conditionalFormatting>
  <conditionalFormatting sqref="B180:E180">
    <cfRule type="expression" dxfId="837" priority="837" stopIfTrue="1">
      <formula>AND($A180&lt;&gt;"COMPOSICAO",$A180&lt;&gt;"INSUMO",$A180&lt;&gt;"")</formula>
    </cfRule>
    <cfRule type="expression" dxfId="836" priority="838" stopIfTrue="1">
      <formula>AND(OR($A180="COMPOSICAO",$A180="INSUMO",$A180&lt;&gt;""),$A180&lt;&gt;"")</formula>
    </cfRule>
  </conditionalFormatting>
  <conditionalFormatting sqref="A180">
    <cfRule type="expression" dxfId="835" priority="835" stopIfTrue="1">
      <formula>AND($A180&lt;&gt;"COMPOSICAO",$A180&lt;&gt;"INSUMO",$A180&lt;&gt;"")</formula>
    </cfRule>
    <cfRule type="expression" dxfId="834" priority="836" stopIfTrue="1">
      <formula>AND(OR($A180="COMPOSICAO",$A180="INSUMO",$A180&lt;&gt;""),$A180&lt;&gt;"")</formula>
    </cfRule>
  </conditionalFormatting>
  <conditionalFormatting sqref="A180:E180 A172:E172">
    <cfRule type="expression" dxfId="833" priority="833" stopIfTrue="1">
      <formula>AND($A172&lt;&gt;"COMPOSICAO",$A172&lt;&gt;"INSUMO",$A172&lt;&gt;"")</formula>
    </cfRule>
    <cfRule type="expression" dxfId="832" priority="834" stopIfTrue="1">
      <formula>AND(OR($A172="COMPOSICAO",$A172="INSUMO",$A172&lt;&gt;""),$A172&lt;&gt;"")</formula>
    </cfRule>
  </conditionalFormatting>
  <conditionalFormatting sqref="B180:E180 B172:E172">
    <cfRule type="expression" dxfId="831" priority="831" stopIfTrue="1">
      <formula>AND($A172&lt;&gt;"COMPOSICAO",$A172&lt;&gt;"INSUMO",$A172&lt;&gt;"")</formula>
    </cfRule>
    <cfRule type="expression" dxfId="830" priority="832" stopIfTrue="1">
      <formula>AND(OR($A172="COMPOSICAO",$A172="INSUMO",$A172&lt;&gt;""),$A172&lt;&gt;"")</formula>
    </cfRule>
  </conditionalFormatting>
  <conditionalFormatting sqref="A180 A172">
    <cfRule type="expression" dxfId="829" priority="829" stopIfTrue="1">
      <formula>AND($A172&lt;&gt;"COMPOSICAO",$A172&lt;&gt;"INSUMO",$A172&lt;&gt;"")</formula>
    </cfRule>
    <cfRule type="expression" dxfId="828" priority="830" stopIfTrue="1">
      <formula>AND(OR($A172="COMPOSICAO",$A172="INSUMO",$A172&lt;&gt;""),$A172&lt;&gt;"")</formula>
    </cfRule>
  </conditionalFormatting>
  <conditionalFormatting sqref="A199:E201">
    <cfRule type="expression" dxfId="827" priority="827" stopIfTrue="1">
      <formula>AND($A199&lt;&gt;"COMPOSICAO",$A199&lt;&gt;"INSUMO",$A199&lt;&gt;"")</formula>
    </cfRule>
    <cfRule type="expression" dxfId="826" priority="828" stopIfTrue="1">
      <formula>AND(OR($A199="COMPOSICAO",$A199="INSUMO",$A199&lt;&gt;""),$A199&lt;&gt;"")</formula>
    </cfRule>
  </conditionalFormatting>
  <conditionalFormatting sqref="A199:E200">
    <cfRule type="expression" dxfId="825" priority="825" stopIfTrue="1">
      <formula>AND($A199&lt;&gt;"COMPOSICAO",$A199&lt;&gt;"INSUMO",$A199&lt;&gt;"")</formula>
    </cfRule>
    <cfRule type="expression" dxfId="824" priority="826" stopIfTrue="1">
      <formula>AND(OR($A199="COMPOSICAO",$A199="INSUMO",$A199&lt;&gt;""),$A199&lt;&gt;"")</formula>
    </cfRule>
  </conditionalFormatting>
  <conditionalFormatting sqref="A171:E171">
    <cfRule type="expression" dxfId="823" priority="823" stopIfTrue="1">
      <formula>AND($A171&lt;&gt;"COMPOSICAO",$A171&lt;&gt;"INSUMO",$A171&lt;&gt;"")</formula>
    </cfRule>
    <cfRule type="expression" dxfId="822" priority="824" stopIfTrue="1">
      <formula>AND(OR($A171="COMPOSICAO",$A171="INSUMO",$A171&lt;&gt;""),$A171&lt;&gt;"")</formula>
    </cfRule>
  </conditionalFormatting>
  <conditionalFormatting sqref="A171:E171 A179:E179">
    <cfRule type="expression" dxfId="821" priority="821" stopIfTrue="1">
      <formula>AND($A171&lt;&gt;"COMPOSICAO",$A171&lt;&gt;"INSUMO",$A171&lt;&gt;"")</formula>
    </cfRule>
    <cfRule type="expression" dxfId="820" priority="822" stopIfTrue="1">
      <formula>AND(OR($A171="COMPOSICAO",$A171="INSUMO",$A171&lt;&gt;""),$A171&lt;&gt;"")</formula>
    </cfRule>
  </conditionalFormatting>
  <conditionalFormatting sqref="A171:E171 A179:E179 A187:E187">
    <cfRule type="expression" dxfId="819" priority="819" stopIfTrue="1">
      <formula>AND($A171&lt;&gt;"COMPOSICAO",$A171&lt;&gt;"INSUMO",$A171&lt;&gt;"")</formula>
    </cfRule>
    <cfRule type="expression" dxfId="818" priority="820" stopIfTrue="1">
      <formula>AND(OR($A171="COMPOSICAO",$A171="INSUMO",$A171&lt;&gt;""),$A171&lt;&gt;"")</formula>
    </cfRule>
  </conditionalFormatting>
  <conditionalFormatting sqref="A209:E210">
    <cfRule type="expression" dxfId="817" priority="817" stopIfTrue="1">
      <formula>AND($A209&lt;&gt;"COMPOSICAO",$A209&lt;&gt;"INSUMO",$A209&lt;&gt;"")</formula>
    </cfRule>
    <cfRule type="expression" dxfId="816" priority="818" stopIfTrue="1">
      <formula>AND(OR($A209="COMPOSICAO",$A209="INSUMO",$A209&lt;&gt;""),$A209&lt;&gt;"")</formula>
    </cfRule>
  </conditionalFormatting>
  <conditionalFormatting sqref="C205">
    <cfRule type="expression" dxfId="815" priority="815" stopIfTrue="1">
      <formula>AND($A205&lt;&gt;"COMPOSICAO",$A205&lt;&gt;"INSUMO",$A205&lt;&gt;"")</formula>
    </cfRule>
    <cfRule type="expression" dxfId="814" priority="816" stopIfTrue="1">
      <formula>AND(OR($A205="COMPOSICAO",$A205="INSUMO",$A205&lt;&gt;""),$A205&lt;&gt;"")</formula>
    </cfRule>
  </conditionalFormatting>
  <conditionalFormatting sqref="A206:E207">
    <cfRule type="expression" dxfId="813" priority="813" stopIfTrue="1">
      <formula>AND($A206&lt;&gt;"COMPOSICAO",$A206&lt;&gt;"INSUMO",$A206&lt;&gt;"")</formula>
    </cfRule>
    <cfRule type="expression" dxfId="812" priority="814" stopIfTrue="1">
      <formula>AND(OR($A206="COMPOSICAO",$A206="INSUMO",$A206&lt;&gt;""),$A206&lt;&gt;"")</formula>
    </cfRule>
  </conditionalFormatting>
  <conditionalFormatting sqref="A206:E206">
    <cfRule type="expression" dxfId="811" priority="811" stopIfTrue="1">
      <formula>AND($A206&lt;&gt;"COMPOSICAO",$A206&lt;&gt;"INSUMO",$A206&lt;&gt;"")</formula>
    </cfRule>
    <cfRule type="expression" dxfId="810" priority="812" stopIfTrue="1">
      <formula>AND(OR($A206="COMPOSICAO",$A206="INSUMO",$A206&lt;&gt;""),$A206&lt;&gt;"")</formula>
    </cfRule>
  </conditionalFormatting>
  <conditionalFormatting sqref="B207:E207">
    <cfRule type="expression" dxfId="809" priority="809" stopIfTrue="1">
      <formula>AND($A207&lt;&gt;"COMPOSICAO",$A207&lt;&gt;"INSUMO",$A207&lt;&gt;"")</formula>
    </cfRule>
    <cfRule type="expression" dxfId="808" priority="810" stopIfTrue="1">
      <formula>AND(OR($A207="COMPOSICAO",$A207="INSUMO",$A207&lt;&gt;""),$A207&lt;&gt;"")</formula>
    </cfRule>
  </conditionalFormatting>
  <conditionalFormatting sqref="A207">
    <cfRule type="expression" dxfId="807" priority="807" stopIfTrue="1">
      <formula>AND($A207&lt;&gt;"COMPOSICAO",$A207&lt;&gt;"INSUMO",$A207&lt;&gt;"")</formula>
    </cfRule>
    <cfRule type="expression" dxfId="806" priority="808" stopIfTrue="1">
      <formula>AND(OR($A207="COMPOSICAO",$A207="INSUMO",$A207&lt;&gt;""),$A207&lt;&gt;"")</formula>
    </cfRule>
  </conditionalFormatting>
  <conditionalFormatting sqref="A209:E210">
    <cfRule type="expression" dxfId="805" priority="805" stopIfTrue="1">
      <formula>AND($A209&lt;&gt;"COMPOSICAO",$A209&lt;&gt;"INSUMO",$A209&lt;&gt;"")</formula>
    </cfRule>
    <cfRule type="expression" dxfId="804" priority="806" stopIfTrue="1">
      <formula>AND(OR($A209="COMPOSICAO",$A209="INSUMO",$A209&lt;&gt;""),$A209&lt;&gt;"")</formula>
    </cfRule>
  </conditionalFormatting>
  <conditionalFormatting sqref="C198:C199 C201">
    <cfRule type="expression" dxfId="803" priority="803" stopIfTrue="1">
      <formula>AND($A198&lt;&gt;"COMPOSICAO",$A198&lt;&gt;"INSUMO",$A198&lt;&gt;"")</formula>
    </cfRule>
    <cfRule type="expression" dxfId="802" priority="804" stopIfTrue="1">
      <formula>AND(OR($A198="COMPOSICAO",$A198="INSUMO",$A198&lt;&gt;""),$A198&lt;&gt;"")</formula>
    </cfRule>
  </conditionalFormatting>
  <conditionalFormatting sqref="C198 C201">
    <cfRule type="expression" dxfId="801" priority="801" stopIfTrue="1">
      <formula>AND($A198&lt;&gt;"COMPOSICAO",$A198&lt;&gt;"INSUMO",$A198&lt;&gt;"")</formula>
    </cfRule>
    <cfRule type="expression" dxfId="800" priority="802" stopIfTrue="1">
      <formula>AND(OR($A198="COMPOSICAO",$A198="INSUMO",$A198&lt;&gt;""),$A198&lt;&gt;"")</formula>
    </cfRule>
  </conditionalFormatting>
  <conditionalFormatting sqref="C199">
    <cfRule type="expression" dxfId="799" priority="799" stopIfTrue="1">
      <formula>AND($A199&lt;&gt;"COMPOSICAO",$A199&lt;&gt;"INSUMO",$A199&lt;&gt;"")</formula>
    </cfRule>
    <cfRule type="expression" dxfId="798" priority="800" stopIfTrue="1">
      <formula>AND(OR($A199="COMPOSICAO",$A199="INSUMO",$A199&lt;&gt;""),$A199&lt;&gt;"")</formula>
    </cfRule>
  </conditionalFormatting>
  <conditionalFormatting sqref="C200">
    <cfRule type="expression" dxfId="797" priority="797" stopIfTrue="1">
      <formula>AND($A200&lt;&gt;"COMPOSICAO",$A200&lt;&gt;"INSUMO",$A200&lt;&gt;"")</formula>
    </cfRule>
    <cfRule type="expression" dxfId="796" priority="798" stopIfTrue="1">
      <formula>AND(OR($A200="COMPOSICAO",$A200="INSUMO",$A200&lt;&gt;""),$A200&lt;&gt;"")</formula>
    </cfRule>
  </conditionalFormatting>
  <conditionalFormatting sqref="C200">
    <cfRule type="expression" dxfId="795" priority="795" stopIfTrue="1">
      <formula>AND($A200&lt;&gt;"COMPOSICAO",$A200&lt;&gt;"INSUMO",$A200&lt;&gt;"")</formula>
    </cfRule>
    <cfRule type="expression" dxfId="794" priority="796" stopIfTrue="1">
      <formula>AND(OR($A200="COMPOSICAO",$A200="INSUMO",$A200&lt;&gt;""),$A200&lt;&gt;"")</formula>
    </cfRule>
  </conditionalFormatting>
  <conditionalFormatting sqref="C197">
    <cfRule type="expression" dxfId="793" priority="793" stopIfTrue="1">
      <formula>AND($A197&lt;&gt;"COMPOSICAO",$A197&lt;&gt;"INSUMO",$A197&lt;&gt;"")</formula>
    </cfRule>
    <cfRule type="expression" dxfId="792" priority="794" stopIfTrue="1">
      <formula>AND(OR($A197="COMPOSICAO",$A197="INSUMO",$A197&lt;&gt;""),$A197&lt;&gt;"")</formula>
    </cfRule>
  </conditionalFormatting>
  <conditionalFormatting sqref="C197">
    <cfRule type="expression" dxfId="791" priority="791" stopIfTrue="1">
      <formula>AND($A197&lt;&gt;"COMPOSICAO",$A197&lt;&gt;"INSUMO",$A197&lt;&gt;"")</formula>
    </cfRule>
    <cfRule type="expression" dxfId="790" priority="792" stopIfTrue="1">
      <formula>AND(OR($A197="COMPOSICAO",$A197="INSUMO",$A197&lt;&gt;""),$A197&lt;&gt;"")</formula>
    </cfRule>
  </conditionalFormatting>
  <conditionalFormatting sqref="C197">
    <cfRule type="expression" dxfId="789" priority="789" stopIfTrue="1">
      <formula>AND($A197&lt;&gt;"COMPOSICAO",$A197&lt;&gt;"INSUMO",$A197&lt;&gt;"")</formula>
    </cfRule>
    <cfRule type="expression" dxfId="788" priority="790" stopIfTrue="1">
      <formula>AND(OR($A197="COMPOSICAO",$A197="INSUMO",$A197&lt;&gt;""),$A197&lt;&gt;"")</formula>
    </cfRule>
  </conditionalFormatting>
  <conditionalFormatting sqref="C197">
    <cfRule type="expression" dxfId="787" priority="787" stopIfTrue="1">
      <formula>AND($A197&lt;&gt;"COMPOSICAO",$A197&lt;&gt;"INSUMO",$A197&lt;&gt;"")</formula>
    </cfRule>
    <cfRule type="expression" dxfId="786" priority="788" stopIfTrue="1">
      <formula>AND(OR($A197="COMPOSICAO",$A197="INSUMO",$A197&lt;&gt;""),$A197&lt;&gt;"")</formula>
    </cfRule>
  </conditionalFormatting>
  <conditionalFormatting sqref="A208:G208 G209">
    <cfRule type="expression" dxfId="785" priority="785" stopIfTrue="1">
      <formula>AND($A208&lt;&gt;"COMPOSICAO",$A208&lt;&gt;"INSUMO",$A208&lt;&gt;"")</formula>
    </cfRule>
    <cfRule type="expression" dxfId="784" priority="786" stopIfTrue="1">
      <formula>AND(OR($A208="COMPOSICAO",$A208="INSUMO",$A208&lt;&gt;""),$A208&lt;&gt;"")</formula>
    </cfRule>
  </conditionalFormatting>
  <conditionalFormatting sqref="C208">
    <cfRule type="expression" dxfId="783" priority="783" stopIfTrue="1">
      <formula>AND($A208&lt;&gt;"COMPOSICAO",$A208&lt;&gt;"INSUMO",$A208&lt;&gt;"")</formula>
    </cfRule>
    <cfRule type="expression" dxfId="782" priority="784" stopIfTrue="1">
      <formula>AND(OR($A208="COMPOSICAO",$A208="INSUMO",$A208&lt;&gt;""),$A208&lt;&gt;"")</formula>
    </cfRule>
  </conditionalFormatting>
  <conditionalFormatting sqref="C208">
    <cfRule type="expression" dxfId="781" priority="781" stopIfTrue="1">
      <formula>AND($A208&lt;&gt;"COMPOSICAO",$A208&lt;&gt;"INSUMO",$A208&lt;&gt;"")</formula>
    </cfRule>
    <cfRule type="expression" dxfId="780" priority="782" stopIfTrue="1">
      <formula>AND(OR($A208="COMPOSICAO",$A208="INSUMO",$A208&lt;&gt;""),$A208&lt;&gt;"")</formula>
    </cfRule>
  </conditionalFormatting>
  <conditionalFormatting sqref="C208">
    <cfRule type="expression" dxfId="779" priority="779" stopIfTrue="1">
      <formula>AND($A208&lt;&gt;"COMPOSICAO",$A208&lt;&gt;"INSUMO",$A208&lt;&gt;"")</formula>
    </cfRule>
    <cfRule type="expression" dxfId="778" priority="780" stopIfTrue="1">
      <formula>AND(OR($A208="COMPOSICAO",$A208="INSUMO",$A208&lt;&gt;""),$A208&lt;&gt;"")</formula>
    </cfRule>
  </conditionalFormatting>
  <conditionalFormatting sqref="E13">
    <cfRule type="expression" dxfId="777" priority="777" stopIfTrue="1">
      <formula>AND($A13&lt;&gt;"COMPOSICAO",$A13&lt;&gt;"INSUMO",$A13&lt;&gt;"")</formula>
    </cfRule>
    <cfRule type="expression" dxfId="776" priority="778" stopIfTrue="1">
      <formula>AND(OR($A13="COMPOSICAO",$A13="INSUMO",$A13&lt;&gt;""),$A13&lt;&gt;"")</formula>
    </cfRule>
  </conditionalFormatting>
  <conditionalFormatting sqref="E13">
    <cfRule type="expression" dxfId="775" priority="775" stopIfTrue="1">
      <formula>AND($A13&lt;&gt;"COMPOSICAO",$A13&lt;&gt;"INSUMO",$A13&lt;&gt;"")</formula>
    </cfRule>
    <cfRule type="expression" dxfId="774" priority="776" stopIfTrue="1">
      <formula>AND(OR($A13="COMPOSICAO",$A13="INSUMO",$A13&lt;&gt;""),$A13&lt;&gt;"")</formula>
    </cfRule>
  </conditionalFormatting>
  <conditionalFormatting sqref="E39">
    <cfRule type="expression" dxfId="773" priority="773" stopIfTrue="1">
      <formula>AND($A39&lt;&gt;"COMPOSICAO",$A39&lt;&gt;"INSUMO",$A39&lt;&gt;"")</formula>
    </cfRule>
    <cfRule type="expression" dxfId="772" priority="774" stopIfTrue="1">
      <formula>AND(OR($A39="COMPOSICAO",$A39="INSUMO",$A39&lt;&gt;""),$A39&lt;&gt;"")</formula>
    </cfRule>
  </conditionalFormatting>
  <conditionalFormatting sqref="E39 E47">
    <cfRule type="expression" dxfId="771" priority="771" stopIfTrue="1">
      <formula>AND($A39&lt;&gt;"COMPOSICAO",$A39&lt;&gt;"INSUMO",$A39&lt;&gt;"")</formula>
    </cfRule>
    <cfRule type="expression" dxfId="770" priority="772" stopIfTrue="1">
      <formula>AND(OR($A39="COMPOSICAO",$A39="INSUMO",$A39&lt;&gt;""),$A39&lt;&gt;"")</formula>
    </cfRule>
  </conditionalFormatting>
  <conditionalFormatting sqref="E39 E47 E55">
    <cfRule type="expression" dxfId="769" priority="769" stopIfTrue="1">
      <formula>AND($A39&lt;&gt;"COMPOSICAO",$A39&lt;&gt;"INSUMO",$A39&lt;&gt;"")</formula>
    </cfRule>
    <cfRule type="expression" dxfId="768" priority="770" stopIfTrue="1">
      <formula>AND(OR($A39="COMPOSICAO",$A39="INSUMO",$A39&lt;&gt;""),$A39&lt;&gt;"")</formula>
    </cfRule>
  </conditionalFormatting>
  <conditionalFormatting sqref="E63">
    <cfRule type="expression" dxfId="767" priority="767" stopIfTrue="1">
      <formula>AND($A63&lt;&gt;"COMPOSICAO",$A63&lt;&gt;"INSUMO",$A63&lt;&gt;"")</formula>
    </cfRule>
    <cfRule type="expression" dxfId="766" priority="768" stopIfTrue="1">
      <formula>AND(OR($A63="COMPOSICAO",$A63="INSUMO",$A63&lt;&gt;""),$A63&lt;&gt;"")</formula>
    </cfRule>
  </conditionalFormatting>
  <conditionalFormatting sqref="E71">
    <cfRule type="expression" dxfId="765" priority="765" stopIfTrue="1">
      <formula>AND($A71&lt;&gt;"COMPOSICAO",$A71&lt;&gt;"INSUMO",$A71&lt;&gt;"")</formula>
    </cfRule>
    <cfRule type="expression" dxfId="764" priority="766" stopIfTrue="1">
      <formula>AND(OR($A71="COMPOSICAO",$A71="INSUMO",$A71&lt;&gt;""),$A71&lt;&gt;"")</formula>
    </cfRule>
  </conditionalFormatting>
  <conditionalFormatting sqref="E79">
    <cfRule type="expression" dxfId="763" priority="763" stopIfTrue="1">
      <formula>AND($A79&lt;&gt;"COMPOSICAO",$A79&lt;&gt;"INSUMO",$A79&lt;&gt;"")</formula>
    </cfRule>
    <cfRule type="expression" dxfId="762" priority="764" stopIfTrue="1">
      <formula>AND(OR($A79="COMPOSICAO",$A79="INSUMO",$A79&lt;&gt;""),$A79&lt;&gt;"")</formula>
    </cfRule>
  </conditionalFormatting>
  <conditionalFormatting sqref="E87">
    <cfRule type="expression" dxfId="761" priority="761" stopIfTrue="1">
      <formula>AND($A87&lt;&gt;"COMPOSICAO",$A87&lt;&gt;"INSUMO",$A87&lt;&gt;"")</formula>
    </cfRule>
    <cfRule type="expression" dxfId="760" priority="762" stopIfTrue="1">
      <formula>AND(OR($A87="COMPOSICAO",$A87="INSUMO",$A87&lt;&gt;""),$A87&lt;&gt;"")</formula>
    </cfRule>
  </conditionalFormatting>
  <conditionalFormatting sqref="E95">
    <cfRule type="expression" dxfId="759" priority="759" stopIfTrue="1">
      <formula>AND($A95&lt;&gt;"COMPOSICAO",$A95&lt;&gt;"INSUMO",$A95&lt;&gt;"")</formula>
    </cfRule>
    <cfRule type="expression" dxfId="758" priority="760" stopIfTrue="1">
      <formula>AND(OR($A95="COMPOSICAO",$A95="INSUMO",$A95&lt;&gt;""),$A95&lt;&gt;"")</formula>
    </cfRule>
  </conditionalFormatting>
  <conditionalFormatting sqref="E103">
    <cfRule type="expression" dxfId="757" priority="757" stopIfTrue="1">
      <formula>AND($A103&lt;&gt;"COMPOSICAO",$A103&lt;&gt;"INSUMO",$A103&lt;&gt;"")</formula>
    </cfRule>
    <cfRule type="expression" dxfId="756" priority="758" stopIfTrue="1">
      <formula>AND(OR($A103="COMPOSICAO",$A103="INSUMO",$A103&lt;&gt;""),$A103&lt;&gt;"")</formula>
    </cfRule>
  </conditionalFormatting>
  <conditionalFormatting sqref="E117">
    <cfRule type="expression" dxfId="755" priority="755" stopIfTrue="1">
      <formula>AND($A117&lt;&gt;"COMPOSICAO",$A117&lt;&gt;"INSUMO",$A117&lt;&gt;"")</formula>
    </cfRule>
    <cfRule type="expression" dxfId="754" priority="756" stopIfTrue="1">
      <formula>AND(OR($A117="COMPOSICAO",$A117="INSUMO",$A117&lt;&gt;""),$A117&lt;&gt;"")</formula>
    </cfRule>
  </conditionalFormatting>
  <conditionalFormatting sqref="E125">
    <cfRule type="expression" dxfId="753" priority="753" stopIfTrue="1">
      <formula>AND($A125&lt;&gt;"COMPOSICAO",$A125&lt;&gt;"INSUMO",$A125&lt;&gt;"")</formula>
    </cfRule>
    <cfRule type="expression" dxfId="752" priority="754" stopIfTrue="1">
      <formula>AND(OR($A125="COMPOSICAO",$A125="INSUMO",$A125&lt;&gt;""),$A125&lt;&gt;"")</formula>
    </cfRule>
  </conditionalFormatting>
  <conditionalFormatting sqref="E133">
    <cfRule type="expression" dxfId="751" priority="751" stopIfTrue="1">
      <formula>AND($A133&lt;&gt;"COMPOSICAO",$A133&lt;&gt;"INSUMO",$A133&lt;&gt;"")</formula>
    </cfRule>
    <cfRule type="expression" dxfId="750" priority="752" stopIfTrue="1">
      <formula>AND(OR($A133="COMPOSICAO",$A133="INSUMO",$A133&lt;&gt;""),$A133&lt;&gt;"")</formula>
    </cfRule>
  </conditionalFormatting>
  <conditionalFormatting sqref="E140">
    <cfRule type="expression" dxfId="749" priority="749" stopIfTrue="1">
      <formula>AND($A140&lt;&gt;"COMPOSICAO",$A140&lt;&gt;"INSUMO",$A140&lt;&gt;"")</formula>
    </cfRule>
    <cfRule type="expression" dxfId="748" priority="750" stopIfTrue="1">
      <formula>AND(OR($A140="COMPOSICAO",$A140="INSUMO",$A140&lt;&gt;""),$A140&lt;&gt;"")</formula>
    </cfRule>
  </conditionalFormatting>
  <conditionalFormatting sqref="E150">
    <cfRule type="expression" dxfId="747" priority="747" stopIfTrue="1">
      <formula>AND($A150&lt;&gt;"COMPOSICAO",$A150&lt;&gt;"INSUMO",$A150&lt;&gt;"")</formula>
    </cfRule>
    <cfRule type="expression" dxfId="746" priority="748" stopIfTrue="1">
      <formula>AND(OR($A150="COMPOSICAO",$A150="INSUMO",$A150&lt;&gt;""),$A150&lt;&gt;"")</formula>
    </cfRule>
  </conditionalFormatting>
  <conditionalFormatting sqref="E170">
    <cfRule type="expression" dxfId="745" priority="745" stopIfTrue="1">
      <formula>AND($A170&lt;&gt;"COMPOSICAO",$A170&lt;&gt;"INSUMO",$A170&lt;&gt;"")</formula>
    </cfRule>
    <cfRule type="expression" dxfId="744" priority="746" stopIfTrue="1">
      <formula>AND(OR($A170="COMPOSICAO",$A170="INSUMO",$A170&lt;&gt;""),$A170&lt;&gt;"")</formula>
    </cfRule>
  </conditionalFormatting>
  <conditionalFormatting sqref="E178">
    <cfRule type="expression" dxfId="743" priority="743" stopIfTrue="1">
      <formula>AND($A178&lt;&gt;"COMPOSICAO",$A178&lt;&gt;"INSUMO",$A178&lt;&gt;"")</formula>
    </cfRule>
    <cfRule type="expression" dxfId="742" priority="744" stopIfTrue="1">
      <formula>AND(OR($A178="COMPOSICAO",$A178="INSUMO",$A178&lt;&gt;""),$A178&lt;&gt;"")</formula>
    </cfRule>
  </conditionalFormatting>
  <conditionalFormatting sqref="E194">
    <cfRule type="expression" dxfId="741" priority="741" stopIfTrue="1">
      <formula>AND($A194&lt;&gt;"COMPOSICAO",$A194&lt;&gt;"INSUMO",$A194&lt;&gt;"")</formula>
    </cfRule>
    <cfRule type="expression" dxfId="740" priority="742" stopIfTrue="1">
      <formula>AND(OR($A194="COMPOSICAO",$A194="INSUMO",$A194&lt;&gt;""),$A194&lt;&gt;"")</formula>
    </cfRule>
  </conditionalFormatting>
  <conditionalFormatting sqref="E205">
    <cfRule type="expression" dxfId="739" priority="739" stopIfTrue="1">
      <formula>AND($A205&lt;&gt;"COMPOSICAO",$A205&lt;&gt;"INSUMO",$A205&lt;&gt;"")</formula>
    </cfRule>
    <cfRule type="expression" dxfId="738" priority="740" stopIfTrue="1">
      <formula>AND(OR($A205="COMPOSICAO",$A205="INSUMO",$A205&lt;&gt;""),$A205&lt;&gt;"")</formula>
    </cfRule>
  </conditionalFormatting>
  <conditionalFormatting sqref="A145:E145">
    <cfRule type="expression" dxfId="737" priority="737" stopIfTrue="1">
      <formula>AND($A145&lt;&gt;"COMPOSICAO",$A145&lt;&gt;"INSUMO",$A145&lt;&gt;"")</formula>
    </cfRule>
    <cfRule type="expression" dxfId="736" priority="738" stopIfTrue="1">
      <formula>AND(OR($A145="COMPOSICAO",$A145="INSUMO",$A145&lt;&gt;""),$A145&lt;&gt;"")</formula>
    </cfRule>
  </conditionalFormatting>
  <conditionalFormatting sqref="A145:E145">
    <cfRule type="expression" dxfId="735" priority="735" stopIfTrue="1">
      <formula>AND($A145&lt;&gt;"COMPOSICAO",$A145&lt;&gt;"INSUMO",$A145&lt;&gt;"")</formula>
    </cfRule>
    <cfRule type="expression" dxfId="734" priority="736" stopIfTrue="1">
      <formula>AND(OR($A145="COMPOSICAO",$A145="INSUMO",$A145&lt;&gt;""),$A145&lt;&gt;"")</formula>
    </cfRule>
  </conditionalFormatting>
  <conditionalFormatting sqref="A214:E217">
    <cfRule type="expression" dxfId="733" priority="733" stopIfTrue="1">
      <formula>AND($A214&lt;&gt;"COMPOSICAO",$A214&lt;&gt;"INSUMO",$A214&lt;&gt;"")</formula>
    </cfRule>
    <cfRule type="expression" dxfId="732" priority="734" stopIfTrue="1">
      <formula>AND(OR($A214="COMPOSICAO",$A214="INSUMO",$A214&lt;&gt;""),$A214&lt;&gt;"")</formula>
    </cfRule>
  </conditionalFormatting>
  <conditionalFormatting sqref="G217">
    <cfRule type="expression" dxfId="731" priority="731" stopIfTrue="1">
      <formula>AND($A217&lt;&gt;"COMPOSICAO",$A217&lt;&gt;"INSUMO",$A217&lt;&gt;"")</formula>
    </cfRule>
    <cfRule type="expression" dxfId="730" priority="732" stopIfTrue="1">
      <formula>AND(OR($A217="COMPOSICAO",$A217="INSUMO",$A217&lt;&gt;""),$A217&lt;&gt;"")</formula>
    </cfRule>
  </conditionalFormatting>
  <conditionalFormatting sqref="G217">
    <cfRule type="expression" dxfId="729" priority="729" stopIfTrue="1">
      <formula>AND($A217&lt;&gt;"COMPOSICAO",$A217&lt;&gt;"INSUMO",$A217&lt;&gt;"")</formula>
    </cfRule>
    <cfRule type="expression" dxfId="728" priority="730" stopIfTrue="1">
      <formula>AND(OR($A217="COMPOSICAO",$A217="INSUMO",$A217&lt;&gt;""),$A217&lt;&gt;"")</formula>
    </cfRule>
  </conditionalFormatting>
  <conditionalFormatting sqref="E214">
    <cfRule type="expression" dxfId="727" priority="727" stopIfTrue="1">
      <formula>AND($A214&lt;&gt;"COMPOSICAO",$A214&lt;&gt;"INSUMO",$A214&lt;&gt;"")</formula>
    </cfRule>
    <cfRule type="expression" dxfId="726" priority="728" stopIfTrue="1">
      <formula>AND(OR($A214="COMPOSICAO",$A214="INSUMO",$A214&lt;&gt;""),$A214&lt;&gt;"")</formula>
    </cfRule>
  </conditionalFormatting>
  <conditionalFormatting sqref="E214">
    <cfRule type="expression" dxfId="725" priority="725" stopIfTrue="1">
      <formula>AND($A214&lt;&gt;"COMPOSICAO",$A214&lt;&gt;"INSUMO",$A214&lt;&gt;"")</formula>
    </cfRule>
    <cfRule type="expression" dxfId="724" priority="726" stopIfTrue="1">
      <formula>AND(OR($A214="COMPOSICAO",$A214="INSUMO",$A214&lt;&gt;""),$A214&lt;&gt;"")</formula>
    </cfRule>
  </conditionalFormatting>
  <conditionalFormatting sqref="E214">
    <cfRule type="expression" dxfId="723" priority="723" stopIfTrue="1">
      <formula>AND($A214&lt;&gt;"COMPOSICAO",$A214&lt;&gt;"INSUMO",$A214&lt;&gt;"")</formula>
    </cfRule>
    <cfRule type="expression" dxfId="722" priority="724" stopIfTrue="1">
      <formula>AND(OR($A214="COMPOSICAO",$A214="INSUMO",$A214&lt;&gt;""),$A214&lt;&gt;"")</formula>
    </cfRule>
  </conditionalFormatting>
  <conditionalFormatting sqref="E214">
    <cfRule type="expression" dxfId="721" priority="721" stopIfTrue="1">
      <formula>AND($A214&lt;&gt;"COMPOSICAO",$A214&lt;&gt;"INSUMO",$A214&lt;&gt;"")</formula>
    </cfRule>
    <cfRule type="expression" dxfId="720" priority="722" stopIfTrue="1">
      <formula>AND(OR($A214="COMPOSICAO",$A214="INSUMO",$A214&lt;&gt;""),$A214&lt;&gt;"")</formula>
    </cfRule>
  </conditionalFormatting>
  <conditionalFormatting sqref="E214">
    <cfRule type="expression" dxfId="719" priority="719" stopIfTrue="1">
      <formula>AND($A214&lt;&gt;"COMPOSICAO",$A214&lt;&gt;"INSUMO",$A214&lt;&gt;"")</formula>
    </cfRule>
    <cfRule type="expression" dxfId="718" priority="720" stopIfTrue="1">
      <formula>AND(OR($A214="COMPOSICAO",$A214="INSUMO",$A214&lt;&gt;""),$A214&lt;&gt;"")</formula>
    </cfRule>
  </conditionalFormatting>
  <conditionalFormatting sqref="E214">
    <cfRule type="expression" dxfId="717" priority="717" stopIfTrue="1">
      <formula>AND($A214&lt;&gt;"COMPOSICAO",$A214&lt;&gt;"INSUMO",$A214&lt;&gt;"")</formula>
    </cfRule>
    <cfRule type="expression" dxfId="716" priority="718" stopIfTrue="1">
      <formula>AND(OR($A214="COMPOSICAO",$A214="INSUMO",$A214&lt;&gt;""),$A214&lt;&gt;"")</formula>
    </cfRule>
  </conditionalFormatting>
  <conditionalFormatting sqref="E214">
    <cfRule type="expression" dxfId="715" priority="715" stopIfTrue="1">
      <formula>AND($A214&lt;&gt;"COMPOSICAO",$A214&lt;&gt;"INSUMO",$A214&lt;&gt;"")</formula>
    </cfRule>
    <cfRule type="expression" dxfId="714" priority="716" stopIfTrue="1">
      <formula>AND(OR($A214="COMPOSICAO",$A214="INSUMO",$A214&lt;&gt;""),$A214&lt;&gt;"")</formula>
    </cfRule>
  </conditionalFormatting>
  <conditionalFormatting sqref="E214">
    <cfRule type="expression" dxfId="713" priority="713" stopIfTrue="1">
      <formula>AND($A214&lt;&gt;"COMPOSICAO",$A214&lt;&gt;"INSUMO",$A214&lt;&gt;"")</formula>
    </cfRule>
    <cfRule type="expression" dxfId="712" priority="714" stopIfTrue="1">
      <formula>AND(OR($A214="COMPOSICAO",$A214="INSUMO",$A214&lt;&gt;""),$A214&lt;&gt;"")</formula>
    </cfRule>
  </conditionalFormatting>
  <conditionalFormatting sqref="E6:E9">
    <cfRule type="expression" dxfId="711" priority="711" stopIfTrue="1">
      <formula>AND($A6&lt;&gt;"COMPOSICAO",$A6&lt;&gt;"INSUMO",$A6&lt;&gt;"")</formula>
    </cfRule>
    <cfRule type="expression" dxfId="710" priority="712" stopIfTrue="1">
      <formula>AND(OR($A6="COMPOSICAO",$A6="INSUMO",$A6&lt;&gt;""),$A6&lt;&gt;"")</formula>
    </cfRule>
  </conditionalFormatting>
  <conditionalFormatting sqref="A21:E25 F332:F340 A331:E340">
    <cfRule type="expression" dxfId="709" priority="709" stopIfTrue="1">
      <formula>AND($A21&lt;&gt;"COMPOSICAO",$A21&lt;&gt;"INSUMO",$A21&lt;&gt;"")</formula>
    </cfRule>
    <cfRule type="expression" dxfId="708" priority="710" stopIfTrue="1">
      <formula>AND(OR($A21="COMPOSICAO",$A21="INSUMO",$A21&lt;&gt;""),$A21&lt;&gt;"")</formula>
    </cfRule>
  </conditionalFormatting>
  <conditionalFormatting sqref="E21">
    <cfRule type="expression" dxfId="707" priority="707" stopIfTrue="1">
      <formula>AND($A21&lt;&gt;"COMPOSICAO",$A21&lt;&gt;"INSUMO",$A21&lt;&gt;"")</formula>
    </cfRule>
    <cfRule type="expression" dxfId="706" priority="708" stopIfTrue="1">
      <formula>AND(OR($A21="COMPOSICAO",$A21="INSUMO",$A21&lt;&gt;""),$A21&lt;&gt;"")</formula>
    </cfRule>
  </conditionalFormatting>
  <conditionalFormatting sqref="E21">
    <cfRule type="expression" dxfId="705" priority="705" stopIfTrue="1">
      <formula>AND($A21&lt;&gt;"COMPOSICAO",$A21&lt;&gt;"INSUMO",$A21&lt;&gt;"")</formula>
    </cfRule>
    <cfRule type="expression" dxfId="704" priority="706" stopIfTrue="1">
      <formula>AND(OR($A21="COMPOSICAO",$A21="INSUMO",$A21&lt;&gt;""),$A21&lt;&gt;"")</formula>
    </cfRule>
  </conditionalFormatting>
  <conditionalFormatting sqref="F22:G25">
    <cfRule type="expression" dxfId="703" priority="703" stopIfTrue="1">
      <formula>AND($A22&lt;&gt;"COMPOSICAO",$A22&lt;&gt;"INSUMO",$A22&lt;&gt;"")</formula>
    </cfRule>
    <cfRule type="expression" dxfId="702" priority="704" stopIfTrue="1">
      <formula>AND(OR($A22="COMPOSICAO",$A22="INSUMO",$A22&lt;&gt;""),$A22&lt;&gt;"")</formula>
    </cfRule>
  </conditionalFormatting>
  <conditionalFormatting sqref="F22:G25">
    <cfRule type="expression" dxfId="701" priority="701" stopIfTrue="1">
      <formula>AND($A22&lt;&gt;"COMPOSICAO",$A22&lt;&gt;"INSUMO",$A22&lt;&gt;"")</formula>
    </cfRule>
    <cfRule type="expression" dxfId="700" priority="702" stopIfTrue="1">
      <formula>AND(OR($A22="COMPOSICAO",$A22="INSUMO",$A22&lt;&gt;""),$A22&lt;&gt;"")</formula>
    </cfRule>
  </conditionalFormatting>
  <conditionalFormatting sqref="A30:E34">
    <cfRule type="expression" dxfId="699" priority="699" stopIfTrue="1">
      <formula>AND($A30&lt;&gt;"COMPOSICAO",$A30&lt;&gt;"INSUMO",$A30&lt;&gt;"")</formula>
    </cfRule>
    <cfRule type="expression" dxfId="698" priority="700" stopIfTrue="1">
      <formula>AND(OR($A30="COMPOSICAO",$A30="INSUMO",$A30&lt;&gt;""),$A30&lt;&gt;"")</formula>
    </cfRule>
  </conditionalFormatting>
  <conditionalFormatting sqref="A35:E35">
    <cfRule type="expression" dxfId="697" priority="697" stopIfTrue="1">
      <formula>AND($A35&lt;&gt;"COMPOSICAO",$A35&lt;&gt;"INSUMO",$A35&lt;&gt;"")</formula>
    </cfRule>
    <cfRule type="expression" dxfId="696" priority="698" stopIfTrue="1">
      <formula>AND(OR($A35="COMPOSICAO",$A35="INSUMO",$A35&lt;&gt;""),$A35&lt;&gt;"")</formula>
    </cfRule>
  </conditionalFormatting>
  <conditionalFormatting sqref="F31:G34">
    <cfRule type="expression" dxfId="695" priority="695" stopIfTrue="1">
      <formula>AND($A31&lt;&gt;"COMPOSICAO",$A31&lt;&gt;"INSUMO",$A31&lt;&gt;"")</formula>
    </cfRule>
    <cfRule type="expression" dxfId="694" priority="696" stopIfTrue="1">
      <formula>AND(OR($A31="COMPOSICAO",$A31="INSUMO",$A31&lt;&gt;""),$A31&lt;&gt;"")</formula>
    </cfRule>
  </conditionalFormatting>
  <conditionalFormatting sqref="F31:G34">
    <cfRule type="expression" dxfId="693" priority="693" stopIfTrue="1">
      <formula>AND($A31&lt;&gt;"COMPOSICAO",$A31&lt;&gt;"INSUMO",$A31&lt;&gt;"")</formula>
    </cfRule>
    <cfRule type="expression" dxfId="692" priority="694" stopIfTrue="1">
      <formula>AND(OR($A31="COMPOSICAO",$A31="INSUMO",$A31&lt;&gt;""),$A31&lt;&gt;"")</formula>
    </cfRule>
  </conditionalFormatting>
  <conditionalFormatting sqref="B66">
    <cfRule type="expression" dxfId="691" priority="691" stopIfTrue="1">
      <formula>AND($A66&lt;&gt;"COMPOSICAO",$A66&lt;&gt;"INSUMO",$A66&lt;&gt;"")</formula>
    </cfRule>
    <cfRule type="expression" dxfId="690" priority="692" stopIfTrue="1">
      <formula>AND(OR($A66="COMPOSICAO",$A66="INSUMO",$A66&lt;&gt;""),$A66&lt;&gt;"")</formula>
    </cfRule>
  </conditionalFormatting>
  <conditionalFormatting sqref="C66">
    <cfRule type="expression" dxfId="689" priority="689" stopIfTrue="1">
      <formula>AND($A66&lt;&gt;"COMPOSICAO",$A66&lt;&gt;"INSUMO",$A66&lt;&gt;"")</formula>
    </cfRule>
    <cfRule type="expression" dxfId="688" priority="690" stopIfTrue="1">
      <formula>AND(OR($A66="COMPOSICAO",$A66="INSUMO",$A66&lt;&gt;""),$A66&lt;&gt;"")</formula>
    </cfRule>
  </conditionalFormatting>
  <conditionalFormatting sqref="B74">
    <cfRule type="expression" dxfId="687" priority="687" stopIfTrue="1">
      <formula>AND($A74&lt;&gt;"COMPOSICAO",$A74&lt;&gt;"INSUMO",$A74&lt;&gt;"")</formula>
    </cfRule>
    <cfRule type="expression" dxfId="686" priority="688" stopIfTrue="1">
      <formula>AND(OR($A74="COMPOSICAO",$A74="INSUMO",$A74&lt;&gt;""),$A74&lt;&gt;"")</formula>
    </cfRule>
  </conditionalFormatting>
  <conditionalFormatting sqref="C74">
    <cfRule type="expression" dxfId="685" priority="685" stopIfTrue="1">
      <formula>AND($A74&lt;&gt;"COMPOSICAO",$A74&lt;&gt;"INSUMO",$A74&lt;&gt;"")</formula>
    </cfRule>
    <cfRule type="expression" dxfId="684" priority="686" stopIfTrue="1">
      <formula>AND(OR($A74="COMPOSICAO",$A74="INSUMO",$A74&lt;&gt;""),$A74&lt;&gt;"")</formula>
    </cfRule>
  </conditionalFormatting>
  <conditionalFormatting sqref="A16:E16">
    <cfRule type="expression" dxfId="683" priority="677" stopIfTrue="1">
      <formula>AND($A16&lt;&gt;"COMPOSICAO",$A16&lt;&gt;"INSUMO",$A16&lt;&gt;"")</formula>
    </cfRule>
    <cfRule type="expression" dxfId="682" priority="678" stopIfTrue="1">
      <formula>AND(OR($A16="COMPOSICAO",$A16="INSUMO",$A16&lt;&gt;""),$A16&lt;&gt;"")</formula>
    </cfRule>
  </conditionalFormatting>
  <conditionalFormatting sqref="A58:E58">
    <cfRule type="expression" dxfId="681" priority="683" stopIfTrue="1">
      <formula>AND($A58&lt;&gt;"COMPOSICAO",$A58&lt;&gt;"INSUMO",$A58&lt;&gt;"")</formula>
    </cfRule>
    <cfRule type="expression" dxfId="680" priority="684" stopIfTrue="1">
      <formula>AND(OR($A58="COMPOSICAO",$A58="INSUMO",$A58&lt;&gt;""),$A58&lt;&gt;"")</formula>
    </cfRule>
  </conditionalFormatting>
  <conditionalFormatting sqref="A50:E50">
    <cfRule type="expression" dxfId="679" priority="681" stopIfTrue="1">
      <formula>AND($A50&lt;&gt;"COMPOSICAO",$A50&lt;&gt;"INSUMO",$A50&lt;&gt;"")</formula>
    </cfRule>
    <cfRule type="expression" dxfId="678" priority="682" stopIfTrue="1">
      <formula>AND(OR($A50="COMPOSICAO",$A50="INSUMO",$A50&lt;&gt;""),$A50&lt;&gt;"")</formula>
    </cfRule>
  </conditionalFormatting>
  <conditionalFormatting sqref="A42:E42">
    <cfRule type="expression" dxfId="677" priority="679" stopIfTrue="1">
      <formula>AND($A42&lt;&gt;"COMPOSICAO",$A42&lt;&gt;"INSUMO",$A42&lt;&gt;"")</formula>
    </cfRule>
    <cfRule type="expression" dxfId="676" priority="680" stopIfTrue="1">
      <formula>AND(OR($A42="COMPOSICAO",$A42="INSUMO",$A42&lt;&gt;""),$A42&lt;&gt;"")</formula>
    </cfRule>
  </conditionalFormatting>
  <conditionalFormatting sqref="A221:E224">
    <cfRule type="expression" dxfId="675" priority="675" stopIfTrue="1">
      <formula>AND($A221&lt;&gt;"COMPOSICAO",$A221&lt;&gt;"INSUMO",$A221&lt;&gt;"")</formula>
    </cfRule>
    <cfRule type="expression" dxfId="674" priority="676" stopIfTrue="1">
      <formula>AND(OR($A221="COMPOSICAO",$A221="INSUMO",$A221&lt;&gt;""),$A221&lt;&gt;"")</formula>
    </cfRule>
  </conditionalFormatting>
  <conditionalFormatting sqref="E221">
    <cfRule type="expression" dxfId="673" priority="673" stopIfTrue="1">
      <formula>AND($A221&lt;&gt;"COMPOSICAO",$A221&lt;&gt;"INSUMO",$A221&lt;&gt;"")</formula>
    </cfRule>
    <cfRule type="expression" dxfId="672" priority="674" stopIfTrue="1">
      <formula>AND(OR($A221="COMPOSICAO",$A221="INSUMO",$A221&lt;&gt;""),$A221&lt;&gt;"")</formula>
    </cfRule>
  </conditionalFormatting>
  <conditionalFormatting sqref="E221">
    <cfRule type="expression" dxfId="671" priority="671" stopIfTrue="1">
      <formula>AND($A221&lt;&gt;"COMPOSICAO",$A221&lt;&gt;"INSUMO",$A221&lt;&gt;"")</formula>
    </cfRule>
    <cfRule type="expression" dxfId="670" priority="672" stopIfTrue="1">
      <formula>AND(OR($A221="COMPOSICAO",$A221="INSUMO",$A221&lt;&gt;""),$A221&lt;&gt;"")</formula>
    </cfRule>
  </conditionalFormatting>
  <conditionalFormatting sqref="E221">
    <cfRule type="expression" dxfId="669" priority="669" stopIfTrue="1">
      <formula>AND($A221&lt;&gt;"COMPOSICAO",$A221&lt;&gt;"INSUMO",$A221&lt;&gt;"")</formula>
    </cfRule>
    <cfRule type="expression" dxfId="668" priority="670" stopIfTrue="1">
      <formula>AND(OR($A221="COMPOSICAO",$A221="INSUMO",$A221&lt;&gt;""),$A221&lt;&gt;"")</formula>
    </cfRule>
  </conditionalFormatting>
  <conditionalFormatting sqref="E221">
    <cfRule type="expression" dxfId="667" priority="667" stopIfTrue="1">
      <formula>AND($A221&lt;&gt;"COMPOSICAO",$A221&lt;&gt;"INSUMO",$A221&lt;&gt;"")</formula>
    </cfRule>
    <cfRule type="expression" dxfId="666" priority="668" stopIfTrue="1">
      <formula>AND(OR($A221="COMPOSICAO",$A221="INSUMO",$A221&lt;&gt;""),$A221&lt;&gt;"")</formula>
    </cfRule>
  </conditionalFormatting>
  <conditionalFormatting sqref="E221">
    <cfRule type="expression" dxfId="665" priority="665" stopIfTrue="1">
      <formula>AND($A221&lt;&gt;"COMPOSICAO",$A221&lt;&gt;"INSUMO",$A221&lt;&gt;"")</formula>
    </cfRule>
    <cfRule type="expression" dxfId="664" priority="666" stopIfTrue="1">
      <formula>AND(OR($A221="COMPOSICAO",$A221="INSUMO",$A221&lt;&gt;""),$A221&lt;&gt;"")</formula>
    </cfRule>
  </conditionalFormatting>
  <conditionalFormatting sqref="E221">
    <cfRule type="expression" dxfId="663" priority="663" stopIfTrue="1">
      <formula>AND($A221&lt;&gt;"COMPOSICAO",$A221&lt;&gt;"INSUMO",$A221&lt;&gt;"")</formula>
    </cfRule>
    <cfRule type="expression" dxfId="662" priority="664" stopIfTrue="1">
      <formula>AND(OR($A221="COMPOSICAO",$A221="INSUMO",$A221&lt;&gt;""),$A221&lt;&gt;"")</formula>
    </cfRule>
  </conditionalFormatting>
  <conditionalFormatting sqref="E221">
    <cfRule type="expression" dxfId="661" priority="661" stopIfTrue="1">
      <formula>AND($A221&lt;&gt;"COMPOSICAO",$A221&lt;&gt;"INSUMO",$A221&lt;&gt;"")</formula>
    </cfRule>
    <cfRule type="expression" dxfId="660" priority="662" stopIfTrue="1">
      <formula>AND(OR($A221="COMPOSICAO",$A221="INSUMO",$A221&lt;&gt;""),$A221&lt;&gt;"")</formula>
    </cfRule>
  </conditionalFormatting>
  <conditionalFormatting sqref="E221">
    <cfRule type="expression" dxfId="659" priority="659" stopIfTrue="1">
      <formula>AND($A221&lt;&gt;"COMPOSICAO",$A221&lt;&gt;"INSUMO",$A221&lt;&gt;"")</formula>
    </cfRule>
    <cfRule type="expression" dxfId="658" priority="660" stopIfTrue="1">
      <formula>AND(OR($A221="COMPOSICAO",$A221="INSUMO",$A221&lt;&gt;""),$A221&lt;&gt;"")</formula>
    </cfRule>
  </conditionalFormatting>
  <conditionalFormatting sqref="E221">
    <cfRule type="expression" dxfId="657" priority="657" stopIfTrue="1">
      <formula>AND($A221&lt;&gt;"COMPOSICAO",$A221&lt;&gt;"INSUMO",$A221&lt;&gt;"")</formula>
    </cfRule>
    <cfRule type="expression" dxfId="656" priority="658" stopIfTrue="1">
      <formula>AND(OR($A221="COMPOSICAO",$A221="INSUMO",$A221&lt;&gt;""),$A221&lt;&gt;"")</formula>
    </cfRule>
  </conditionalFormatting>
  <conditionalFormatting sqref="E324">
    <cfRule type="expression" dxfId="655" priority="201" stopIfTrue="1">
      <formula>AND($A324&lt;&gt;"COMPOSICAO",$A324&lt;&gt;"INSUMO",$A324&lt;&gt;"")</formula>
    </cfRule>
    <cfRule type="expression" dxfId="654" priority="202" stopIfTrue="1">
      <formula>AND(OR($A324="COMPOSICAO",$A324="INSUMO",$A324&lt;&gt;""),$A324&lt;&gt;"")</formula>
    </cfRule>
  </conditionalFormatting>
  <conditionalFormatting sqref="A228:E231">
    <cfRule type="expression" dxfId="653" priority="655" stopIfTrue="1">
      <formula>AND($A228&lt;&gt;"COMPOSICAO",$A228&lt;&gt;"INSUMO",$A228&lt;&gt;"")</formula>
    </cfRule>
    <cfRule type="expression" dxfId="652" priority="656" stopIfTrue="1">
      <formula>AND(OR($A228="COMPOSICAO",$A228="INSUMO",$A228&lt;&gt;""),$A228&lt;&gt;"")</formula>
    </cfRule>
  </conditionalFormatting>
  <conditionalFormatting sqref="E228">
    <cfRule type="expression" dxfId="651" priority="653" stopIfTrue="1">
      <formula>AND($A228&lt;&gt;"COMPOSICAO",$A228&lt;&gt;"INSUMO",$A228&lt;&gt;"")</formula>
    </cfRule>
    <cfRule type="expression" dxfId="650" priority="654" stopIfTrue="1">
      <formula>AND(OR($A228="COMPOSICAO",$A228="INSUMO",$A228&lt;&gt;""),$A228&lt;&gt;"")</formula>
    </cfRule>
  </conditionalFormatting>
  <conditionalFormatting sqref="E228">
    <cfRule type="expression" dxfId="649" priority="651" stopIfTrue="1">
      <formula>AND($A228&lt;&gt;"COMPOSICAO",$A228&lt;&gt;"INSUMO",$A228&lt;&gt;"")</formula>
    </cfRule>
    <cfRule type="expression" dxfId="648" priority="652" stopIfTrue="1">
      <formula>AND(OR($A228="COMPOSICAO",$A228="INSUMO",$A228&lt;&gt;""),$A228&lt;&gt;"")</formula>
    </cfRule>
  </conditionalFormatting>
  <conditionalFormatting sqref="E228">
    <cfRule type="expression" dxfId="647" priority="649" stopIfTrue="1">
      <formula>AND($A228&lt;&gt;"COMPOSICAO",$A228&lt;&gt;"INSUMO",$A228&lt;&gt;"")</formula>
    </cfRule>
    <cfRule type="expression" dxfId="646" priority="650" stopIfTrue="1">
      <formula>AND(OR($A228="COMPOSICAO",$A228="INSUMO",$A228&lt;&gt;""),$A228&lt;&gt;"")</formula>
    </cfRule>
  </conditionalFormatting>
  <conditionalFormatting sqref="E228">
    <cfRule type="expression" dxfId="645" priority="647" stopIfTrue="1">
      <formula>AND($A228&lt;&gt;"COMPOSICAO",$A228&lt;&gt;"INSUMO",$A228&lt;&gt;"")</formula>
    </cfRule>
    <cfRule type="expression" dxfId="644" priority="648" stopIfTrue="1">
      <formula>AND(OR($A228="COMPOSICAO",$A228="INSUMO",$A228&lt;&gt;""),$A228&lt;&gt;"")</formula>
    </cfRule>
  </conditionalFormatting>
  <conditionalFormatting sqref="E228">
    <cfRule type="expression" dxfId="643" priority="645" stopIfTrue="1">
      <formula>AND($A228&lt;&gt;"COMPOSICAO",$A228&lt;&gt;"INSUMO",$A228&lt;&gt;"")</formula>
    </cfRule>
    <cfRule type="expression" dxfId="642" priority="646" stopIfTrue="1">
      <formula>AND(OR($A228="COMPOSICAO",$A228="INSUMO",$A228&lt;&gt;""),$A228&lt;&gt;"")</formula>
    </cfRule>
  </conditionalFormatting>
  <conditionalFormatting sqref="E228">
    <cfRule type="expression" dxfId="641" priority="643" stopIfTrue="1">
      <formula>AND($A228&lt;&gt;"COMPOSICAO",$A228&lt;&gt;"INSUMO",$A228&lt;&gt;"")</formula>
    </cfRule>
    <cfRule type="expression" dxfId="640" priority="644" stopIfTrue="1">
      <formula>AND(OR($A228="COMPOSICAO",$A228="INSUMO",$A228&lt;&gt;""),$A228&lt;&gt;"")</formula>
    </cfRule>
  </conditionalFormatting>
  <conditionalFormatting sqref="E228">
    <cfRule type="expression" dxfId="639" priority="641" stopIfTrue="1">
      <formula>AND($A228&lt;&gt;"COMPOSICAO",$A228&lt;&gt;"INSUMO",$A228&lt;&gt;"")</formula>
    </cfRule>
    <cfRule type="expression" dxfId="638" priority="642" stopIfTrue="1">
      <formula>AND(OR($A228="COMPOSICAO",$A228="INSUMO",$A228&lt;&gt;""),$A228&lt;&gt;"")</formula>
    </cfRule>
  </conditionalFormatting>
  <conditionalFormatting sqref="E228">
    <cfRule type="expression" dxfId="637" priority="639" stopIfTrue="1">
      <formula>AND($A228&lt;&gt;"COMPOSICAO",$A228&lt;&gt;"INSUMO",$A228&lt;&gt;"")</formula>
    </cfRule>
    <cfRule type="expression" dxfId="636" priority="640" stopIfTrue="1">
      <formula>AND(OR($A228="COMPOSICAO",$A228="INSUMO",$A228&lt;&gt;""),$A228&lt;&gt;"")</formula>
    </cfRule>
  </conditionalFormatting>
  <conditionalFormatting sqref="E228">
    <cfRule type="expression" dxfId="635" priority="637" stopIfTrue="1">
      <formula>AND($A228&lt;&gt;"COMPOSICAO",$A228&lt;&gt;"INSUMO",$A228&lt;&gt;"")</formula>
    </cfRule>
    <cfRule type="expression" dxfId="634" priority="638" stopIfTrue="1">
      <formula>AND(OR($A228="COMPOSICAO",$A228="INSUMO",$A228&lt;&gt;""),$A228&lt;&gt;"")</formula>
    </cfRule>
  </conditionalFormatting>
  <conditionalFormatting sqref="E228">
    <cfRule type="expression" dxfId="633" priority="635" stopIfTrue="1">
      <formula>AND($A228&lt;&gt;"COMPOSICAO",$A228&lt;&gt;"INSUMO",$A228&lt;&gt;"")</formula>
    </cfRule>
    <cfRule type="expression" dxfId="632" priority="636" stopIfTrue="1">
      <formula>AND(OR($A228="COMPOSICAO",$A228="INSUMO",$A228&lt;&gt;""),$A228&lt;&gt;"")</formula>
    </cfRule>
  </conditionalFormatting>
  <conditionalFormatting sqref="A235:E239">
    <cfRule type="expression" dxfId="631" priority="633" stopIfTrue="1">
      <formula>AND($A235&lt;&gt;"COMPOSICAO",$A235&lt;&gt;"INSUMO",$A235&lt;&gt;"")</formula>
    </cfRule>
    <cfRule type="expression" dxfId="630" priority="634" stopIfTrue="1">
      <formula>AND(OR($A235="COMPOSICAO",$A235="INSUMO",$A235&lt;&gt;""),$A235&lt;&gt;"")</formula>
    </cfRule>
  </conditionalFormatting>
  <conditionalFormatting sqref="E235">
    <cfRule type="expression" dxfId="629" priority="631" stopIfTrue="1">
      <formula>AND($A235&lt;&gt;"COMPOSICAO",$A235&lt;&gt;"INSUMO",$A235&lt;&gt;"")</formula>
    </cfRule>
    <cfRule type="expression" dxfId="628" priority="632" stopIfTrue="1">
      <formula>AND(OR($A235="COMPOSICAO",$A235="INSUMO",$A235&lt;&gt;""),$A235&lt;&gt;"")</formula>
    </cfRule>
  </conditionalFormatting>
  <conditionalFormatting sqref="E235">
    <cfRule type="expression" dxfId="627" priority="629" stopIfTrue="1">
      <formula>AND($A235&lt;&gt;"COMPOSICAO",$A235&lt;&gt;"INSUMO",$A235&lt;&gt;"")</formula>
    </cfRule>
    <cfRule type="expression" dxfId="626" priority="630" stopIfTrue="1">
      <formula>AND(OR($A235="COMPOSICAO",$A235="INSUMO",$A235&lt;&gt;""),$A235&lt;&gt;"")</formula>
    </cfRule>
  </conditionalFormatting>
  <conditionalFormatting sqref="E235">
    <cfRule type="expression" dxfId="625" priority="627" stopIfTrue="1">
      <formula>AND($A235&lt;&gt;"COMPOSICAO",$A235&lt;&gt;"INSUMO",$A235&lt;&gt;"")</formula>
    </cfRule>
    <cfRule type="expression" dxfId="624" priority="628" stopIfTrue="1">
      <formula>AND(OR($A235="COMPOSICAO",$A235="INSUMO",$A235&lt;&gt;""),$A235&lt;&gt;"")</formula>
    </cfRule>
  </conditionalFormatting>
  <conditionalFormatting sqref="E235">
    <cfRule type="expression" dxfId="623" priority="625" stopIfTrue="1">
      <formula>AND($A235&lt;&gt;"COMPOSICAO",$A235&lt;&gt;"INSUMO",$A235&lt;&gt;"")</formula>
    </cfRule>
    <cfRule type="expression" dxfId="622" priority="626" stopIfTrue="1">
      <formula>AND(OR($A235="COMPOSICAO",$A235="INSUMO",$A235&lt;&gt;""),$A235&lt;&gt;"")</formula>
    </cfRule>
  </conditionalFormatting>
  <conditionalFormatting sqref="E235">
    <cfRule type="expression" dxfId="621" priority="623" stopIfTrue="1">
      <formula>AND($A235&lt;&gt;"COMPOSICAO",$A235&lt;&gt;"INSUMO",$A235&lt;&gt;"")</formula>
    </cfRule>
    <cfRule type="expression" dxfId="620" priority="624" stopIfTrue="1">
      <formula>AND(OR($A235="COMPOSICAO",$A235="INSUMO",$A235&lt;&gt;""),$A235&lt;&gt;"")</formula>
    </cfRule>
  </conditionalFormatting>
  <conditionalFormatting sqref="E235">
    <cfRule type="expression" dxfId="619" priority="621" stopIfTrue="1">
      <formula>AND($A235&lt;&gt;"COMPOSICAO",$A235&lt;&gt;"INSUMO",$A235&lt;&gt;"")</formula>
    </cfRule>
    <cfRule type="expression" dxfId="618" priority="622" stopIfTrue="1">
      <formula>AND(OR($A235="COMPOSICAO",$A235="INSUMO",$A235&lt;&gt;""),$A235&lt;&gt;"")</formula>
    </cfRule>
  </conditionalFormatting>
  <conditionalFormatting sqref="E235">
    <cfRule type="expression" dxfId="617" priority="619" stopIfTrue="1">
      <formula>AND($A235&lt;&gt;"COMPOSICAO",$A235&lt;&gt;"INSUMO",$A235&lt;&gt;"")</formula>
    </cfRule>
    <cfRule type="expression" dxfId="616" priority="620" stopIfTrue="1">
      <formula>AND(OR($A235="COMPOSICAO",$A235="INSUMO",$A235&lt;&gt;""),$A235&lt;&gt;"")</formula>
    </cfRule>
  </conditionalFormatting>
  <conditionalFormatting sqref="E235">
    <cfRule type="expression" dxfId="615" priority="617" stopIfTrue="1">
      <formula>AND($A235&lt;&gt;"COMPOSICAO",$A235&lt;&gt;"INSUMO",$A235&lt;&gt;"")</formula>
    </cfRule>
    <cfRule type="expression" dxfId="614" priority="618" stopIfTrue="1">
      <formula>AND(OR($A235="COMPOSICAO",$A235="INSUMO",$A235&lt;&gt;""),$A235&lt;&gt;"")</formula>
    </cfRule>
  </conditionalFormatting>
  <conditionalFormatting sqref="E235">
    <cfRule type="expression" dxfId="613" priority="615" stopIfTrue="1">
      <formula>AND($A235&lt;&gt;"COMPOSICAO",$A235&lt;&gt;"INSUMO",$A235&lt;&gt;"")</formula>
    </cfRule>
    <cfRule type="expression" dxfId="612" priority="616" stopIfTrue="1">
      <formula>AND(OR($A235="COMPOSICAO",$A235="INSUMO",$A235&lt;&gt;""),$A235&lt;&gt;"")</formula>
    </cfRule>
  </conditionalFormatting>
  <conditionalFormatting sqref="E235">
    <cfRule type="expression" dxfId="611" priority="613" stopIfTrue="1">
      <formula>AND($A235&lt;&gt;"COMPOSICAO",$A235&lt;&gt;"INSUMO",$A235&lt;&gt;"")</formula>
    </cfRule>
    <cfRule type="expression" dxfId="610" priority="614" stopIfTrue="1">
      <formula>AND(OR($A235="COMPOSICAO",$A235="INSUMO",$A235&lt;&gt;""),$A235&lt;&gt;"")</formula>
    </cfRule>
  </conditionalFormatting>
  <conditionalFormatting sqref="E235">
    <cfRule type="expression" dxfId="609" priority="611" stopIfTrue="1">
      <formula>AND($A235&lt;&gt;"COMPOSICAO",$A235&lt;&gt;"INSUMO",$A235&lt;&gt;"")</formula>
    </cfRule>
    <cfRule type="expression" dxfId="608" priority="612" stopIfTrue="1">
      <formula>AND(OR($A235="COMPOSICAO",$A235="INSUMO",$A235&lt;&gt;""),$A235&lt;&gt;"")</formula>
    </cfRule>
  </conditionalFormatting>
  <conditionalFormatting sqref="A243:E247">
    <cfRule type="expression" dxfId="607" priority="609" stopIfTrue="1">
      <formula>AND($A243&lt;&gt;"COMPOSICAO",$A243&lt;&gt;"INSUMO",$A243&lt;&gt;"")</formula>
    </cfRule>
    <cfRule type="expression" dxfId="606" priority="610" stopIfTrue="1">
      <formula>AND(OR($A243="COMPOSICAO",$A243="INSUMO",$A243&lt;&gt;""),$A243&lt;&gt;"")</formula>
    </cfRule>
  </conditionalFormatting>
  <conditionalFormatting sqref="E243">
    <cfRule type="expression" dxfId="605" priority="607" stopIfTrue="1">
      <formula>AND($A243&lt;&gt;"COMPOSICAO",$A243&lt;&gt;"INSUMO",$A243&lt;&gt;"")</formula>
    </cfRule>
    <cfRule type="expression" dxfId="604" priority="608" stopIfTrue="1">
      <formula>AND(OR($A243="COMPOSICAO",$A243="INSUMO",$A243&lt;&gt;""),$A243&lt;&gt;"")</formula>
    </cfRule>
  </conditionalFormatting>
  <conditionalFormatting sqref="E243">
    <cfRule type="expression" dxfId="603" priority="605" stopIfTrue="1">
      <formula>AND($A243&lt;&gt;"COMPOSICAO",$A243&lt;&gt;"INSUMO",$A243&lt;&gt;"")</formula>
    </cfRule>
    <cfRule type="expression" dxfId="602" priority="606" stopIfTrue="1">
      <formula>AND(OR($A243="COMPOSICAO",$A243="INSUMO",$A243&lt;&gt;""),$A243&lt;&gt;"")</formula>
    </cfRule>
  </conditionalFormatting>
  <conditionalFormatting sqref="E243">
    <cfRule type="expression" dxfId="601" priority="603" stopIfTrue="1">
      <formula>AND($A243&lt;&gt;"COMPOSICAO",$A243&lt;&gt;"INSUMO",$A243&lt;&gt;"")</formula>
    </cfRule>
    <cfRule type="expression" dxfId="600" priority="604" stopIfTrue="1">
      <formula>AND(OR($A243="COMPOSICAO",$A243="INSUMO",$A243&lt;&gt;""),$A243&lt;&gt;"")</formula>
    </cfRule>
  </conditionalFormatting>
  <conditionalFormatting sqref="E243">
    <cfRule type="expression" dxfId="599" priority="601" stopIfTrue="1">
      <formula>AND($A243&lt;&gt;"COMPOSICAO",$A243&lt;&gt;"INSUMO",$A243&lt;&gt;"")</formula>
    </cfRule>
    <cfRule type="expression" dxfId="598" priority="602" stopIfTrue="1">
      <formula>AND(OR($A243="COMPOSICAO",$A243="INSUMO",$A243&lt;&gt;""),$A243&lt;&gt;"")</formula>
    </cfRule>
  </conditionalFormatting>
  <conditionalFormatting sqref="E243">
    <cfRule type="expression" dxfId="597" priority="599" stopIfTrue="1">
      <formula>AND($A243&lt;&gt;"COMPOSICAO",$A243&lt;&gt;"INSUMO",$A243&lt;&gt;"")</formula>
    </cfRule>
    <cfRule type="expression" dxfId="596" priority="600" stopIfTrue="1">
      <formula>AND(OR($A243="COMPOSICAO",$A243="INSUMO",$A243&lt;&gt;""),$A243&lt;&gt;"")</formula>
    </cfRule>
  </conditionalFormatting>
  <conditionalFormatting sqref="E243">
    <cfRule type="expression" dxfId="595" priority="597" stopIfTrue="1">
      <formula>AND($A243&lt;&gt;"COMPOSICAO",$A243&lt;&gt;"INSUMO",$A243&lt;&gt;"")</formula>
    </cfRule>
    <cfRule type="expression" dxfId="594" priority="598" stopIfTrue="1">
      <formula>AND(OR($A243="COMPOSICAO",$A243="INSUMO",$A243&lt;&gt;""),$A243&lt;&gt;"")</formula>
    </cfRule>
  </conditionalFormatting>
  <conditionalFormatting sqref="E243">
    <cfRule type="expression" dxfId="593" priority="595" stopIfTrue="1">
      <formula>AND($A243&lt;&gt;"COMPOSICAO",$A243&lt;&gt;"INSUMO",$A243&lt;&gt;"")</formula>
    </cfRule>
    <cfRule type="expression" dxfId="592" priority="596" stopIfTrue="1">
      <formula>AND(OR($A243="COMPOSICAO",$A243="INSUMO",$A243&lt;&gt;""),$A243&lt;&gt;"")</formula>
    </cfRule>
  </conditionalFormatting>
  <conditionalFormatting sqref="E243">
    <cfRule type="expression" dxfId="591" priority="593" stopIfTrue="1">
      <formula>AND($A243&lt;&gt;"COMPOSICAO",$A243&lt;&gt;"INSUMO",$A243&lt;&gt;"")</formula>
    </cfRule>
    <cfRule type="expression" dxfId="590" priority="594" stopIfTrue="1">
      <formula>AND(OR($A243="COMPOSICAO",$A243="INSUMO",$A243&lt;&gt;""),$A243&lt;&gt;"")</formula>
    </cfRule>
  </conditionalFormatting>
  <conditionalFormatting sqref="E243">
    <cfRule type="expression" dxfId="589" priority="591" stopIfTrue="1">
      <formula>AND($A243&lt;&gt;"COMPOSICAO",$A243&lt;&gt;"INSUMO",$A243&lt;&gt;"")</formula>
    </cfRule>
    <cfRule type="expression" dxfId="588" priority="592" stopIfTrue="1">
      <formula>AND(OR($A243="COMPOSICAO",$A243="INSUMO",$A243&lt;&gt;""),$A243&lt;&gt;"")</formula>
    </cfRule>
  </conditionalFormatting>
  <conditionalFormatting sqref="E243">
    <cfRule type="expression" dxfId="587" priority="589" stopIfTrue="1">
      <formula>AND($A243&lt;&gt;"COMPOSICAO",$A243&lt;&gt;"INSUMO",$A243&lt;&gt;"")</formula>
    </cfRule>
    <cfRule type="expression" dxfId="586" priority="590" stopIfTrue="1">
      <formula>AND(OR($A243="COMPOSICAO",$A243="INSUMO",$A243&lt;&gt;""),$A243&lt;&gt;"")</formula>
    </cfRule>
  </conditionalFormatting>
  <conditionalFormatting sqref="E243">
    <cfRule type="expression" dxfId="585" priority="587" stopIfTrue="1">
      <formula>AND($A243&lt;&gt;"COMPOSICAO",$A243&lt;&gt;"INSUMO",$A243&lt;&gt;"")</formula>
    </cfRule>
    <cfRule type="expression" dxfId="584" priority="588" stopIfTrue="1">
      <formula>AND(OR($A243="COMPOSICAO",$A243="INSUMO",$A243&lt;&gt;""),$A243&lt;&gt;"")</formula>
    </cfRule>
  </conditionalFormatting>
  <conditionalFormatting sqref="E243">
    <cfRule type="expression" dxfId="583" priority="585" stopIfTrue="1">
      <formula>AND($A243&lt;&gt;"COMPOSICAO",$A243&lt;&gt;"INSUMO",$A243&lt;&gt;"")</formula>
    </cfRule>
    <cfRule type="expression" dxfId="582" priority="586" stopIfTrue="1">
      <formula>AND(OR($A243="COMPOSICAO",$A243="INSUMO",$A243&lt;&gt;""),$A243&lt;&gt;"")</formula>
    </cfRule>
  </conditionalFormatting>
  <conditionalFormatting sqref="A251:E255">
    <cfRule type="expression" dxfId="581" priority="583" stopIfTrue="1">
      <formula>AND($A251&lt;&gt;"COMPOSICAO",$A251&lt;&gt;"INSUMO",$A251&lt;&gt;"")</formula>
    </cfRule>
    <cfRule type="expression" dxfId="580" priority="584" stopIfTrue="1">
      <formula>AND(OR($A251="COMPOSICAO",$A251="INSUMO",$A251&lt;&gt;""),$A251&lt;&gt;"")</formula>
    </cfRule>
  </conditionalFormatting>
  <conditionalFormatting sqref="E251">
    <cfRule type="expression" dxfId="579" priority="581" stopIfTrue="1">
      <formula>AND($A251&lt;&gt;"COMPOSICAO",$A251&lt;&gt;"INSUMO",$A251&lt;&gt;"")</formula>
    </cfRule>
    <cfRule type="expression" dxfId="578" priority="582" stopIfTrue="1">
      <formula>AND(OR($A251="COMPOSICAO",$A251="INSUMO",$A251&lt;&gt;""),$A251&lt;&gt;"")</formula>
    </cfRule>
  </conditionalFormatting>
  <conditionalFormatting sqref="E251">
    <cfRule type="expression" dxfId="577" priority="579" stopIfTrue="1">
      <formula>AND($A251&lt;&gt;"COMPOSICAO",$A251&lt;&gt;"INSUMO",$A251&lt;&gt;"")</formula>
    </cfRule>
    <cfRule type="expression" dxfId="576" priority="580" stopIfTrue="1">
      <formula>AND(OR($A251="COMPOSICAO",$A251="INSUMO",$A251&lt;&gt;""),$A251&lt;&gt;"")</formula>
    </cfRule>
  </conditionalFormatting>
  <conditionalFormatting sqref="E251">
    <cfRule type="expression" dxfId="575" priority="577" stopIfTrue="1">
      <formula>AND($A251&lt;&gt;"COMPOSICAO",$A251&lt;&gt;"INSUMO",$A251&lt;&gt;"")</formula>
    </cfRule>
    <cfRule type="expression" dxfId="574" priority="578" stopIfTrue="1">
      <formula>AND(OR($A251="COMPOSICAO",$A251="INSUMO",$A251&lt;&gt;""),$A251&lt;&gt;"")</formula>
    </cfRule>
  </conditionalFormatting>
  <conditionalFormatting sqref="E251">
    <cfRule type="expression" dxfId="573" priority="575" stopIfTrue="1">
      <formula>AND($A251&lt;&gt;"COMPOSICAO",$A251&lt;&gt;"INSUMO",$A251&lt;&gt;"")</formula>
    </cfRule>
    <cfRule type="expression" dxfId="572" priority="576" stopIfTrue="1">
      <formula>AND(OR($A251="COMPOSICAO",$A251="INSUMO",$A251&lt;&gt;""),$A251&lt;&gt;"")</formula>
    </cfRule>
  </conditionalFormatting>
  <conditionalFormatting sqref="E251">
    <cfRule type="expression" dxfId="571" priority="573" stopIfTrue="1">
      <formula>AND($A251&lt;&gt;"COMPOSICAO",$A251&lt;&gt;"INSUMO",$A251&lt;&gt;"")</formula>
    </cfRule>
    <cfRule type="expression" dxfId="570" priority="574" stopIfTrue="1">
      <formula>AND(OR($A251="COMPOSICAO",$A251="INSUMO",$A251&lt;&gt;""),$A251&lt;&gt;"")</formula>
    </cfRule>
  </conditionalFormatting>
  <conditionalFormatting sqref="E251">
    <cfRule type="expression" dxfId="569" priority="571" stopIfTrue="1">
      <formula>AND($A251&lt;&gt;"COMPOSICAO",$A251&lt;&gt;"INSUMO",$A251&lt;&gt;"")</formula>
    </cfRule>
    <cfRule type="expression" dxfId="568" priority="572" stopIfTrue="1">
      <formula>AND(OR($A251="COMPOSICAO",$A251="INSUMO",$A251&lt;&gt;""),$A251&lt;&gt;"")</formula>
    </cfRule>
  </conditionalFormatting>
  <conditionalFormatting sqref="E251">
    <cfRule type="expression" dxfId="567" priority="569" stopIfTrue="1">
      <formula>AND($A251&lt;&gt;"COMPOSICAO",$A251&lt;&gt;"INSUMO",$A251&lt;&gt;"")</formula>
    </cfRule>
    <cfRule type="expression" dxfId="566" priority="570" stopIfTrue="1">
      <formula>AND(OR($A251="COMPOSICAO",$A251="INSUMO",$A251&lt;&gt;""),$A251&lt;&gt;"")</formula>
    </cfRule>
  </conditionalFormatting>
  <conditionalFormatting sqref="E251">
    <cfRule type="expression" dxfId="565" priority="567" stopIfTrue="1">
      <formula>AND($A251&lt;&gt;"COMPOSICAO",$A251&lt;&gt;"INSUMO",$A251&lt;&gt;"")</formula>
    </cfRule>
    <cfRule type="expression" dxfId="564" priority="568" stopIfTrue="1">
      <formula>AND(OR($A251="COMPOSICAO",$A251="INSUMO",$A251&lt;&gt;""),$A251&lt;&gt;"")</formula>
    </cfRule>
  </conditionalFormatting>
  <conditionalFormatting sqref="E251">
    <cfRule type="expression" dxfId="563" priority="565" stopIfTrue="1">
      <formula>AND($A251&lt;&gt;"COMPOSICAO",$A251&lt;&gt;"INSUMO",$A251&lt;&gt;"")</formula>
    </cfRule>
    <cfRule type="expression" dxfId="562" priority="566" stopIfTrue="1">
      <formula>AND(OR($A251="COMPOSICAO",$A251="INSUMO",$A251&lt;&gt;""),$A251&lt;&gt;"")</formula>
    </cfRule>
  </conditionalFormatting>
  <conditionalFormatting sqref="E251">
    <cfRule type="expression" dxfId="561" priority="563" stopIfTrue="1">
      <formula>AND($A251&lt;&gt;"COMPOSICAO",$A251&lt;&gt;"INSUMO",$A251&lt;&gt;"")</formula>
    </cfRule>
    <cfRule type="expression" dxfId="560" priority="564" stopIfTrue="1">
      <formula>AND(OR($A251="COMPOSICAO",$A251="INSUMO",$A251&lt;&gt;""),$A251&lt;&gt;"")</formula>
    </cfRule>
  </conditionalFormatting>
  <conditionalFormatting sqref="E251">
    <cfRule type="expression" dxfId="559" priority="561" stopIfTrue="1">
      <formula>AND($A251&lt;&gt;"COMPOSICAO",$A251&lt;&gt;"INSUMO",$A251&lt;&gt;"")</formula>
    </cfRule>
    <cfRule type="expression" dxfId="558" priority="562" stopIfTrue="1">
      <formula>AND(OR($A251="COMPOSICAO",$A251="INSUMO",$A251&lt;&gt;""),$A251&lt;&gt;"")</formula>
    </cfRule>
  </conditionalFormatting>
  <conditionalFormatting sqref="E251">
    <cfRule type="expression" dxfId="557" priority="559" stopIfTrue="1">
      <formula>AND($A251&lt;&gt;"COMPOSICAO",$A251&lt;&gt;"INSUMO",$A251&lt;&gt;"")</formula>
    </cfRule>
    <cfRule type="expression" dxfId="556" priority="560" stopIfTrue="1">
      <formula>AND(OR($A251="COMPOSICAO",$A251="INSUMO",$A251&lt;&gt;""),$A251&lt;&gt;"")</formula>
    </cfRule>
  </conditionalFormatting>
  <conditionalFormatting sqref="E251">
    <cfRule type="expression" dxfId="555" priority="557" stopIfTrue="1">
      <formula>AND($A251&lt;&gt;"COMPOSICAO",$A251&lt;&gt;"INSUMO",$A251&lt;&gt;"")</formula>
    </cfRule>
    <cfRule type="expression" dxfId="554" priority="558" stopIfTrue="1">
      <formula>AND(OR($A251="COMPOSICAO",$A251="INSUMO",$A251&lt;&gt;""),$A251&lt;&gt;"")</formula>
    </cfRule>
  </conditionalFormatting>
  <conditionalFormatting sqref="F252:F255">
    <cfRule type="expression" dxfId="553" priority="555" stopIfTrue="1">
      <formula>AND($A252&lt;&gt;"COMPOSICAO",$A252&lt;&gt;"INSUMO",$A252&lt;&gt;"")</formula>
    </cfRule>
    <cfRule type="expression" dxfId="552" priority="556" stopIfTrue="1">
      <formula>AND(OR($A252="COMPOSICAO",$A252="INSUMO",$A252&lt;&gt;""),$A252&lt;&gt;"")</formula>
    </cfRule>
  </conditionalFormatting>
  <conditionalFormatting sqref="A259:E263">
    <cfRule type="expression" dxfId="551" priority="553" stopIfTrue="1">
      <formula>AND($A259&lt;&gt;"COMPOSICAO",$A259&lt;&gt;"INSUMO",$A259&lt;&gt;"")</formula>
    </cfRule>
    <cfRule type="expression" dxfId="550" priority="554" stopIfTrue="1">
      <formula>AND(OR($A259="COMPOSICAO",$A259="INSUMO",$A259&lt;&gt;""),$A259&lt;&gt;"")</formula>
    </cfRule>
  </conditionalFormatting>
  <conditionalFormatting sqref="E259">
    <cfRule type="expression" dxfId="549" priority="551" stopIfTrue="1">
      <formula>AND($A259&lt;&gt;"COMPOSICAO",$A259&lt;&gt;"INSUMO",$A259&lt;&gt;"")</formula>
    </cfRule>
    <cfRule type="expression" dxfId="548" priority="552" stopIfTrue="1">
      <formula>AND(OR($A259="COMPOSICAO",$A259="INSUMO",$A259&lt;&gt;""),$A259&lt;&gt;"")</formula>
    </cfRule>
  </conditionalFormatting>
  <conditionalFormatting sqref="E259">
    <cfRule type="expression" dxfId="547" priority="549" stopIfTrue="1">
      <formula>AND($A259&lt;&gt;"COMPOSICAO",$A259&lt;&gt;"INSUMO",$A259&lt;&gt;"")</formula>
    </cfRule>
    <cfRule type="expression" dxfId="546" priority="550" stopIfTrue="1">
      <formula>AND(OR($A259="COMPOSICAO",$A259="INSUMO",$A259&lt;&gt;""),$A259&lt;&gt;"")</formula>
    </cfRule>
  </conditionalFormatting>
  <conditionalFormatting sqref="E259">
    <cfRule type="expression" dxfId="545" priority="547" stopIfTrue="1">
      <formula>AND($A259&lt;&gt;"COMPOSICAO",$A259&lt;&gt;"INSUMO",$A259&lt;&gt;"")</formula>
    </cfRule>
    <cfRule type="expression" dxfId="544" priority="548" stopIfTrue="1">
      <formula>AND(OR($A259="COMPOSICAO",$A259="INSUMO",$A259&lt;&gt;""),$A259&lt;&gt;"")</formula>
    </cfRule>
  </conditionalFormatting>
  <conditionalFormatting sqref="E259">
    <cfRule type="expression" dxfId="543" priority="545" stopIfTrue="1">
      <formula>AND($A259&lt;&gt;"COMPOSICAO",$A259&lt;&gt;"INSUMO",$A259&lt;&gt;"")</formula>
    </cfRule>
    <cfRule type="expression" dxfId="542" priority="546" stopIfTrue="1">
      <formula>AND(OR($A259="COMPOSICAO",$A259="INSUMO",$A259&lt;&gt;""),$A259&lt;&gt;"")</formula>
    </cfRule>
  </conditionalFormatting>
  <conditionalFormatting sqref="E259">
    <cfRule type="expression" dxfId="541" priority="543" stopIfTrue="1">
      <formula>AND($A259&lt;&gt;"COMPOSICAO",$A259&lt;&gt;"INSUMO",$A259&lt;&gt;"")</formula>
    </cfRule>
    <cfRule type="expression" dxfId="540" priority="544" stopIfTrue="1">
      <formula>AND(OR($A259="COMPOSICAO",$A259="INSUMO",$A259&lt;&gt;""),$A259&lt;&gt;"")</formula>
    </cfRule>
  </conditionalFormatting>
  <conditionalFormatting sqref="E259">
    <cfRule type="expression" dxfId="539" priority="541" stopIfTrue="1">
      <formula>AND($A259&lt;&gt;"COMPOSICAO",$A259&lt;&gt;"INSUMO",$A259&lt;&gt;"")</formula>
    </cfRule>
    <cfRule type="expression" dxfId="538" priority="542" stopIfTrue="1">
      <formula>AND(OR($A259="COMPOSICAO",$A259="INSUMO",$A259&lt;&gt;""),$A259&lt;&gt;"")</formula>
    </cfRule>
  </conditionalFormatting>
  <conditionalFormatting sqref="E259">
    <cfRule type="expression" dxfId="537" priority="539" stopIfTrue="1">
      <formula>AND($A259&lt;&gt;"COMPOSICAO",$A259&lt;&gt;"INSUMO",$A259&lt;&gt;"")</formula>
    </cfRule>
    <cfRule type="expression" dxfId="536" priority="540" stopIfTrue="1">
      <formula>AND(OR($A259="COMPOSICAO",$A259="INSUMO",$A259&lt;&gt;""),$A259&lt;&gt;"")</formula>
    </cfRule>
  </conditionalFormatting>
  <conditionalFormatting sqref="E259">
    <cfRule type="expression" dxfId="535" priority="537" stopIfTrue="1">
      <formula>AND($A259&lt;&gt;"COMPOSICAO",$A259&lt;&gt;"INSUMO",$A259&lt;&gt;"")</formula>
    </cfRule>
    <cfRule type="expression" dxfId="534" priority="538" stopIfTrue="1">
      <formula>AND(OR($A259="COMPOSICAO",$A259="INSUMO",$A259&lt;&gt;""),$A259&lt;&gt;"")</formula>
    </cfRule>
  </conditionalFormatting>
  <conditionalFormatting sqref="E259">
    <cfRule type="expression" dxfId="533" priority="535" stopIfTrue="1">
      <formula>AND($A259&lt;&gt;"COMPOSICAO",$A259&lt;&gt;"INSUMO",$A259&lt;&gt;"")</formula>
    </cfRule>
    <cfRule type="expression" dxfId="532" priority="536" stopIfTrue="1">
      <formula>AND(OR($A259="COMPOSICAO",$A259="INSUMO",$A259&lt;&gt;""),$A259&lt;&gt;"")</formula>
    </cfRule>
  </conditionalFormatting>
  <conditionalFormatting sqref="E259">
    <cfRule type="expression" dxfId="531" priority="533" stopIfTrue="1">
      <formula>AND($A259&lt;&gt;"COMPOSICAO",$A259&lt;&gt;"INSUMO",$A259&lt;&gt;"")</formula>
    </cfRule>
    <cfRule type="expression" dxfId="530" priority="534" stopIfTrue="1">
      <formula>AND(OR($A259="COMPOSICAO",$A259="INSUMO",$A259&lt;&gt;""),$A259&lt;&gt;"")</formula>
    </cfRule>
  </conditionalFormatting>
  <conditionalFormatting sqref="E259">
    <cfRule type="expression" dxfId="529" priority="531" stopIfTrue="1">
      <formula>AND($A259&lt;&gt;"COMPOSICAO",$A259&lt;&gt;"INSUMO",$A259&lt;&gt;"")</formula>
    </cfRule>
    <cfRule type="expression" dxfId="528" priority="532" stopIfTrue="1">
      <formula>AND(OR($A259="COMPOSICAO",$A259="INSUMO",$A259&lt;&gt;""),$A259&lt;&gt;"")</formula>
    </cfRule>
  </conditionalFormatting>
  <conditionalFormatting sqref="E259">
    <cfRule type="expression" dxfId="527" priority="529" stopIfTrue="1">
      <formula>AND($A259&lt;&gt;"COMPOSICAO",$A259&lt;&gt;"INSUMO",$A259&lt;&gt;"")</formula>
    </cfRule>
    <cfRule type="expression" dxfId="526" priority="530" stopIfTrue="1">
      <formula>AND(OR($A259="COMPOSICAO",$A259="INSUMO",$A259&lt;&gt;""),$A259&lt;&gt;"")</formula>
    </cfRule>
  </conditionalFormatting>
  <conditionalFormatting sqref="E259">
    <cfRule type="expression" dxfId="525" priority="527" stopIfTrue="1">
      <formula>AND($A259&lt;&gt;"COMPOSICAO",$A259&lt;&gt;"INSUMO",$A259&lt;&gt;"")</formula>
    </cfRule>
    <cfRule type="expression" dxfId="524" priority="528" stopIfTrue="1">
      <formula>AND(OR($A259="COMPOSICAO",$A259="INSUMO",$A259&lt;&gt;""),$A259&lt;&gt;"")</formula>
    </cfRule>
  </conditionalFormatting>
  <conditionalFormatting sqref="E259">
    <cfRule type="expression" dxfId="523" priority="525" stopIfTrue="1">
      <formula>AND($A259&lt;&gt;"COMPOSICAO",$A259&lt;&gt;"INSUMO",$A259&lt;&gt;"")</formula>
    </cfRule>
    <cfRule type="expression" dxfId="522" priority="526" stopIfTrue="1">
      <formula>AND(OR($A259="COMPOSICAO",$A259="INSUMO",$A259&lt;&gt;""),$A259&lt;&gt;"")</formula>
    </cfRule>
  </conditionalFormatting>
  <conditionalFormatting sqref="F260:F263">
    <cfRule type="expression" dxfId="521" priority="523" stopIfTrue="1">
      <formula>AND($A260&lt;&gt;"COMPOSICAO",$A260&lt;&gt;"INSUMO",$A260&lt;&gt;"")</formula>
    </cfRule>
    <cfRule type="expression" dxfId="520" priority="524" stopIfTrue="1">
      <formula>AND(OR($A260="COMPOSICAO",$A260="INSUMO",$A260&lt;&gt;""),$A260&lt;&gt;"")</formula>
    </cfRule>
  </conditionalFormatting>
  <conditionalFormatting sqref="A267:E271">
    <cfRule type="expression" dxfId="519" priority="521" stopIfTrue="1">
      <formula>AND($A267&lt;&gt;"COMPOSICAO",$A267&lt;&gt;"INSUMO",$A267&lt;&gt;"")</formula>
    </cfRule>
    <cfRule type="expression" dxfId="518" priority="522" stopIfTrue="1">
      <formula>AND(OR($A267="COMPOSICAO",$A267="INSUMO",$A267&lt;&gt;""),$A267&lt;&gt;"")</formula>
    </cfRule>
  </conditionalFormatting>
  <conditionalFormatting sqref="E267">
    <cfRule type="expression" dxfId="517" priority="519" stopIfTrue="1">
      <formula>AND($A267&lt;&gt;"COMPOSICAO",$A267&lt;&gt;"INSUMO",$A267&lt;&gt;"")</formula>
    </cfRule>
    <cfRule type="expression" dxfId="516" priority="520" stopIfTrue="1">
      <formula>AND(OR($A267="COMPOSICAO",$A267="INSUMO",$A267&lt;&gt;""),$A267&lt;&gt;"")</formula>
    </cfRule>
  </conditionalFormatting>
  <conditionalFormatting sqref="E267">
    <cfRule type="expression" dxfId="515" priority="517" stopIfTrue="1">
      <formula>AND($A267&lt;&gt;"COMPOSICAO",$A267&lt;&gt;"INSUMO",$A267&lt;&gt;"")</formula>
    </cfRule>
    <cfRule type="expression" dxfId="514" priority="518" stopIfTrue="1">
      <formula>AND(OR($A267="COMPOSICAO",$A267="INSUMO",$A267&lt;&gt;""),$A267&lt;&gt;"")</formula>
    </cfRule>
  </conditionalFormatting>
  <conditionalFormatting sqref="E267">
    <cfRule type="expression" dxfId="513" priority="515" stopIfTrue="1">
      <formula>AND($A267&lt;&gt;"COMPOSICAO",$A267&lt;&gt;"INSUMO",$A267&lt;&gt;"")</formula>
    </cfRule>
    <cfRule type="expression" dxfId="512" priority="516" stopIfTrue="1">
      <formula>AND(OR($A267="COMPOSICAO",$A267="INSUMO",$A267&lt;&gt;""),$A267&lt;&gt;"")</formula>
    </cfRule>
  </conditionalFormatting>
  <conditionalFormatting sqref="E267">
    <cfRule type="expression" dxfId="511" priority="513" stopIfTrue="1">
      <formula>AND($A267&lt;&gt;"COMPOSICAO",$A267&lt;&gt;"INSUMO",$A267&lt;&gt;"")</formula>
    </cfRule>
    <cfRule type="expression" dxfId="510" priority="514" stopIfTrue="1">
      <formula>AND(OR($A267="COMPOSICAO",$A267="INSUMO",$A267&lt;&gt;""),$A267&lt;&gt;"")</formula>
    </cfRule>
  </conditionalFormatting>
  <conditionalFormatting sqref="E267">
    <cfRule type="expression" dxfId="509" priority="511" stopIfTrue="1">
      <formula>AND($A267&lt;&gt;"COMPOSICAO",$A267&lt;&gt;"INSUMO",$A267&lt;&gt;"")</formula>
    </cfRule>
    <cfRule type="expression" dxfId="508" priority="512" stopIfTrue="1">
      <formula>AND(OR($A267="COMPOSICAO",$A267="INSUMO",$A267&lt;&gt;""),$A267&lt;&gt;"")</formula>
    </cfRule>
  </conditionalFormatting>
  <conditionalFormatting sqref="E267">
    <cfRule type="expression" dxfId="507" priority="509" stopIfTrue="1">
      <formula>AND($A267&lt;&gt;"COMPOSICAO",$A267&lt;&gt;"INSUMO",$A267&lt;&gt;"")</formula>
    </cfRule>
    <cfRule type="expression" dxfId="506" priority="510" stopIfTrue="1">
      <formula>AND(OR($A267="COMPOSICAO",$A267="INSUMO",$A267&lt;&gt;""),$A267&lt;&gt;"")</formula>
    </cfRule>
  </conditionalFormatting>
  <conditionalFormatting sqref="E267">
    <cfRule type="expression" dxfId="505" priority="507" stopIfTrue="1">
      <formula>AND($A267&lt;&gt;"COMPOSICAO",$A267&lt;&gt;"INSUMO",$A267&lt;&gt;"")</formula>
    </cfRule>
    <cfRule type="expression" dxfId="504" priority="508" stopIfTrue="1">
      <formula>AND(OR($A267="COMPOSICAO",$A267="INSUMO",$A267&lt;&gt;""),$A267&lt;&gt;"")</formula>
    </cfRule>
  </conditionalFormatting>
  <conditionalFormatting sqref="E267">
    <cfRule type="expression" dxfId="503" priority="505" stopIfTrue="1">
      <formula>AND($A267&lt;&gt;"COMPOSICAO",$A267&lt;&gt;"INSUMO",$A267&lt;&gt;"")</formula>
    </cfRule>
    <cfRule type="expression" dxfId="502" priority="506" stopIfTrue="1">
      <formula>AND(OR($A267="COMPOSICAO",$A267="INSUMO",$A267&lt;&gt;""),$A267&lt;&gt;"")</formula>
    </cfRule>
  </conditionalFormatting>
  <conditionalFormatting sqref="E267">
    <cfRule type="expression" dxfId="501" priority="503" stopIfTrue="1">
      <formula>AND($A267&lt;&gt;"COMPOSICAO",$A267&lt;&gt;"INSUMO",$A267&lt;&gt;"")</formula>
    </cfRule>
    <cfRule type="expression" dxfId="500" priority="504" stopIfTrue="1">
      <formula>AND(OR($A267="COMPOSICAO",$A267="INSUMO",$A267&lt;&gt;""),$A267&lt;&gt;"")</formula>
    </cfRule>
  </conditionalFormatting>
  <conditionalFormatting sqref="E267">
    <cfRule type="expression" dxfId="499" priority="501" stopIfTrue="1">
      <formula>AND($A267&lt;&gt;"COMPOSICAO",$A267&lt;&gt;"INSUMO",$A267&lt;&gt;"")</formula>
    </cfRule>
    <cfRule type="expression" dxfId="498" priority="502" stopIfTrue="1">
      <formula>AND(OR($A267="COMPOSICAO",$A267="INSUMO",$A267&lt;&gt;""),$A267&lt;&gt;"")</formula>
    </cfRule>
  </conditionalFormatting>
  <conditionalFormatting sqref="E267">
    <cfRule type="expression" dxfId="497" priority="499" stopIfTrue="1">
      <formula>AND($A267&lt;&gt;"COMPOSICAO",$A267&lt;&gt;"INSUMO",$A267&lt;&gt;"")</formula>
    </cfRule>
    <cfRule type="expression" dxfId="496" priority="500" stopIfTrue="1">
      <formula>AND(OR($A267="COMPOSICAO",$A267="INSUMO",$A267&lt;&gt;""),$A267&lt;&gt;"")</formula>
    </cfRule>
  </conditionalFormatting>
  <conditionalFormatting sqref="E267">
    <cfRule type="expression" dxfId="495" priority="497" stopIfTrue="1">
      <formula>AND($A267&lt;&gt;"COMPOSICAO",$A267&lt;&gt;"INSUMO",$A267&lt;&gt;"")</formula>
    </cfRule>
    <cfRule type="expression" dxfId="494" priority="498" stopIfTrue="1">
      <formula>AND(OR($A267="COMPOSICAO",$A267="INSUMO",$A267&lt;&gt;""),$A267&lt;&gt;"")</formula>
    </cfRule>
  </conditionalFormatting>
  <conditionalFormatting sqref="E267">
    <cfRule type="expression" dxfId="493" priority="495" stopIfTrue="1">
      <formula>AND($A267&lt;&gt;"COMPOSICAO",$A267&lt;&gt;"INSUMO",$A267&lt;&gt;"")</formula>
    </cfRule>
    <cfRule type="expression" dxfId="492" priority="496" stopIfTrue="1">
      <formula>AND(OR($A267="COMPOSICAO",$A267="INSUMO",$A267&lt;&gt;""),$A267&lt;&gt;"")</formula>
    </cfRule>
  </conditionalFormatting>
  <conditionalFormatting sqref="E267">
    <cfRule type="expression" dxfId="491" priority="493" stopIfTrue="1">
      <formula>AND($A267&lt;&gt;"COMPOSICAO",$A267&lt;&gt;"INSUMO",$A267&lt;&gt;"")</formula>
    </cfRule>
    <cfRule type="expression" dxfId="490" priority="494" stopIfTrue="1">
      <formula>AND(OR($A267="COMPOSICAO",$A267="INSUMO",$A267&lt;&gt;""),$A267&lt;&gt;"")</formula>
    </cfRule>
  </conditionalFormatting>
  <conditionalFormatting sqref="E267">
    <cfRule type="expression" dxfId="489" priority="491" stopIfTrue="1">
      <formula>AND($A267&lt;&gt;"COMPOSICAO",$A267&lt;&gt;"INSUMO",$A267&lt;&gt;"")</formula>
    </cfRule>
    <cfRule type="expression" dxfId="488" priority="492" stopIfTrue="1">
      <formula>AND(OR($A267="COMPOSICAO",$A267="INSUMO",$A267&lt;&gt;""),$A267&lt;&gt;"")</formula>
    </cfRule>
  </conditionalFormatting>
  <conditionalFormatting sqref="F268:F271">
    <cfRule type="expression" dxfId="487" priority="489" stopIfTrue="1">
      <formula>AND($A268&lt;&gt;"COMPOSICAO",$A268&lt;&gt;"INSUMO",$A268&lt;&gt;"")</formula>
    </cfRule>
    <cfRule type="expression" dxfId="486" priority="490" stopIfTrue="1">
      <formula>AND(OR($A268="COMPOSICAO",$A268="INSUMO",$A268&lt;&gt;""),$A268&lt;&gt;"")</formula>
    </cfRule>
  </conditionalFormatting>
  <conditionalFormatting sqref="A275:E278">
    <cfRule type="expression" dxfId="485" priority="487" stopIfTrue="1">
      <formula>AND($A275&lt;&gt;"COMPOSICAO",$A275&lt;&gt;"INSUMO",$A275&lt;&gt;"")</formula>
    </cfRule>
    <cfRule type="expression" dxfId="484" priority="488" stopIfTrue="1">
      <formula>AND(OR($A275="COMPOSICAO",$A275="INSUMO",$A275&lt;&gt;""),$A275&lt;&gt;"")</formula>
    </cfRule>
  </conditionalFormatting>
  <conditionalFormatting sqref="A282:E285">
    <cfRule type="expression" dxfId="483" priority="485" stopIfTrue="1">
      <formula>AND($A282&lt;&gt;"COMPOSICAO",$A282&lt;&gt;"INSUMO",$A282&lt;&gt;"")</formula>
    </cfRule>
    <cfRule type="expression" dxfId="482" priority="486" stopIfTrue="1">
      <formula>AND(OR($A282="COMPOSICAO",$A282="INSUMO",$A282&lt;&gt;""),$A282&lt;&gt;"")</formula>
    </cfRule>
  </conditionalFormatting>
  <conditionalFormatting sqref="A289:E292">
    <cfRule type="expression" dxfId="481" priority="483" stopIfTrue="1">
      <formula>AND($A289&lt;&gt;"COMPOSICAO",$A289&lt;&gt;"INSUMO",$A289&lt;&gt;"")</formula>
    </cfRule>
    <cfRule type="expression" dxfId="480" priority="484" stopIfTrue="1">
      <formula>AND(OR($A289="COMPOSICAO",$A289="INSUMO",$A289&lt;&gt;""),$A289&lt;&gt;"")</formula>
    </cfRule>
  </conditionalFormatting>
  <conditionalFormatting sqref="A296:E299">
    <cfRule type="expression" dxfId="479" priority="481" stopIfTrue="1">
      <formula>AND($A296&lt;&gt;"COMPOSICAO",$A296&lt;&gt;"INSUMO",$A296&lt;&gt;"")</formula>
    </cfRule>
    <cfRule type="expression" dxfId="478" priority="482" stopIfTrue="1">
      <formula>AND(OR($A296="COMPOSICAO",$A296="INSUMO",$A296&lt;&gt;""),$A296&lt;&gt;"")</formula>
    </cfRule>
  </conditionalFormatting>
  <conditionalFormatting sqref="A303:E306">
    <cfRule type="expression" dxfId="477" priority="479" stopIfTrue="1">
      <formula>AND($A303&lt;&gt;"COMPOSICAO",$A303&lt;&gt;"INSUMO",$A303&lt;&gt;"")</formula>
    </cfRule>
    <cfRule type="expression" dxfId="476" priority="480" stopIfTrue="1">
      <formula>AND(OR($A303="COMPOSICAO",$A303="INSUMO",$A303&lt;&gt;""),$A303&lt;&gt;"")</formula>
    </cfRule>
  </conditionalFormatting>
  <conditionalFormatting sqref="A310:E313">
    <cfRule type="expression" dxfId="475" priority="477" stopIfTrue="1">
      <formula>AND($A310&lt;&gt;"COMPOSICAO",$A310&lt;&gt;"INSUMO",$A310&lt;&gt;"")</formula>
    </cfRule>
    <cfRule type="expression" dxfId="474" priority="478" stopIfTrue="1">
      <formula>AND(OR($A310="COMPOSICAO",$A310="INSUMO",$A310&lt;&gt;""),$A310&lt;&gt;"")</formula>
    </cfRule>
  </conditionalFormatting>
  <conditionalFormatting sqref="A317:E320">
    <cfRule type="expression" dxfId="473" priority="475" stopIfTrue="1">
      <formula>AND($A317&lt;&gt;"COMPOSICAO",$A317&lt;&gt;"INSUMO",$A317&lt;&gt;"")</formula>
    </cfRule>
    <cfRule type="expression" dxfId="472" priority="476" stopIfTrue="1">
      <formula>AND(OR($A317="COMPOSICAO",$A317="INSUMO",$A317&lt;&gt;""),$A317&lt;&gt;"")</formula>
    </cfRule>
  </conditionalFormatting>
  <conditionalFormatting sqref="E275">
    <cfRule type="expression" dxfId="471" priority="473" stopIfTrue="1">
      <formula>AND($A275&lt;&gt;"COMPOSICAO",$A275&lt;&gt;"INSUMO",$A275&lt;&gt;"")</formula>
    </cfRule>
    <cfRule type="expression" dxfId="470" priority="474" stopIfTrue="1">
      <formula>AND(OR($A275="COMPOSICAO",$A275="INSUMO",$A275&lt;&gt;""),$A275&lt;&gt;"")</formula>
    </cfRule>
  </conditionalFormatting>
  <conditionalFormatting sqref="E275">
    <cfRule type="expression" dxfId="469" priority="471" stopIfTrue="1">
      <formula>AND($A275&lt;&gt;"COMPOSICAO",$A275&lt;&gt;"INSUMO",$A275&lt;&gt;"")</formula>
    </cfRule>
    <cfRule type="expression" dxfId="468" priority="472" stopIfTrue="1">
      <formula>AND(OR($A275="COMPOSICAO",$A275="INSUMO",$A275&lt;&gt;""),$A275&lt;&gt;"")</formula>
    </cfRule>
  </conditionalFormatting>
  <conditionalFormatting sqref="E275">
    <cfRule type="expression" dxfId="467" priority="469" stopIfTrue="1">
      <formula>AND($A275&lt;&gt;"COMPOSICAO",$A275&lt;&gt;"INSUMO",$A275&lt;&gt;"")</formula>
    </cfRule>
    <cfRule type="expression" dxfId="466" priority="470" stopIfTrue="1">
      <formula>AND(OR($A275="COMPOSICAO",$A275="INSUMO",$A275&lt;&gt;""),$A275&lt;&gt;"")</formula>
    </cfRule>
  </conditionalFormatting>
  <conditionalFormatting sqref="E275">
    <cfRule type="expression" dxfId="465" priority="467" stopIfTrue="1">
      <formula>AND($A275&lt;&gt;"COMPOSICAO",$A275&lt;&gt;"INSUMO",$A275&lt;&gt;"")</formula>
    </cfRule>
    <cfRule type="expression" dxfId="464" priority="468" stopIfTrue="1">
      <formula>AND(OR($A275="COMPOSICAO",$A275="INSUMO",$A275&lt;&gt;""),$A275&lt;&gt;"")</formula>
    </cfRule>
  </conditionalFormatting>
  <conditionalFormatting sqref="E275">
    <cfRule type="expression" dxfId="463" priority="465" stopIfTrue="1">
      <formula>AND($A275&lt;&gt;"COMPOSICAO",$A275&lt;&gt;"INSUMO",$A275&lt;&gt;"")</formula>
    </cfRule>
    <cfRule type="expression" dxfId="462" priority="466" stopIfTrue="1">
      <formula>AND(OR($A275="COMPOSICAO",$A275="INSUMO",$A275&lt;&gt;""),$A275&lt;&gt;"")</formula>
    </cfRule>
  </conditionalFormatting>
  <conditionalFormatting sqref="E275">
    <cfRule type="expression" dxfId="461" priority="463" stopIfTrue="1">
      <formula>AND($A275&lt;&gt;"COMPOSICAO",$A275&lt;&gt;"INSUMO",$A275&lt;&gt;"")</formula>
    </cfRule>
    <cfRule type="expression" dxfId="460" priority="464" stopIfTrue="1">
      <formula>AND(OR($A275="COMPOSICAO",$A275="INSUMO",$A275&lt;&gt;""),$A275&lt;&gt;"")</formula>
    </cfRule>
  </conditionalFormatting>
  <conditionalFormatting sqref="E275">
    <cfRule type="expression" dxfId="459" priority="461" stopIfTrue="1">
      <formula>AND($A275&lt;&gt;"COMPOSICAO",$A275&lt;&gt;"INSUMO",$A275&lt;&gt;"")</formula>
    </cfRule>
    <cfRule type="expression" dxfId="458" priority="462" stopIfTrue="1">
      <formula>AND(OR($A275="COMPOSICAO",$A275="INSUMO",$A275&lt;&gt;""),$A275&lt;&gt;"")</formula>
    </cfRule>
  </conditionalFormatting>
  <conditionalFormatting sqref="E275">
    <cfRule type="expression" dxfId="457" priority="459" stopIfTrue="1">
      <formula>AND($A275&lt;&gt;"COMPOSICAO",$A275&lt;&gt;"INSUMO",$A275&lt;&gt;"")</formula>
    </cfRule>
    <cfRule type="expression" dxfId="456" priority="460" stopIfTrue="1">
      <formula>AND(OR($A275="COMPOSICAO",$A275="INSUMO",$A275&lt;&gt;""),$A275&lt;&gt;"")</formula>
    </cfRule>
  </conditionalFormatting>
  <conditionalFormatting sqref="E275">
    <cfRule type="expression" dxfId="455" priority="457" stopIfTrue="1">
      <formula>AND($A275&lt;&gt;"COMPOSICAO",$A275&lt;&gt;"INSUMO",$A275&lt;&gt;"")</formula>
    </cfRule>
    <cfRule type="expression" dxfId="454" priority="458" stopIfTrue="1">
      <formula>AND(OR($A275="COMPOSICAO",$A275="INSUMO",$A275&lt;&gt;""),$A275&lt;&gt;"")</formula>
    </cfRule>
  </conditionalFormatting>
  <conditionalFormatting sqref="E275">
    <cfRule type="expression" dxfId="453" priority="455" stopIfTrue="1">
      <formula>AND($A275&lt;&gt;"COMPOSICAO",$A275&lt;&gt;"INSUMO",$A275&lt;&gt;"")</formula>
    </cfRule>
    <cfRule type="expression" dxfId="452" priority="456" stopIfTrue="1">
      <formula>AND(OR($A275="COMPOSICAO",$A275="INSUMO",$A275&lt;&gt;""),$A275&lt;&gt;"")</formula>
    </cfRule>
  </conditionalFormatting>
  <conditionalFormatting sqref="E275">
    <cfRule type="expression" dxfId="451" priority="453" stopIfTrue="1">
      <formula>AND($A275&lt;&gt;"COMPOSICAO",$A275&lt;&gt;"INSUMO",$A275&lt;&gt;"")</formula>
    </cfRule>
    <cfRule type="expression" dxfId="450" priority="454" stopIfTrue="1">
      <formula>AND(OR($A275="COMPOSICAO",$A275="INSUMO",$A275&lt;&gt;""),$A275&lt;&gt;"")</formula>
    </cfRule>
  </conditionalFormatting>
  <conditionalFormatting sqref="E275">
    <cfRule type="expression" dxfId="449" priority="451" stopIfTrue="1">
      <formula>AND($A275&lt;&gt;"COMPOSICAO",$A275&lt;&gt;"INSUMO",$A275&lt;&gt;"")</formula>
    </cfRule>
    <cfRule type="expression" dxfId="448" priority="452" stopIfTrue="1">
      <formula>AND(OR($A275="COMPOSICAO",$A275="INSUMO",$A275&lt;&gt;""),$A275&lt;&gt;"")</formula>
    </cfRule>
  </conditionalFormatting>
  <conditionalFormatting sqref="E275">
    <cfRule type="expression" dxfId="447" priority="449" stopIfTrue="1">
      <formula>AND($A275&lt;&gt;"COMPOSICAO",$A275&lt;&gt;"INSUMO",$A275&lt;&gt;"")</formula>
    </cfRule>
    <cfRule type="expression" dxfId="446" priority="450" stopIfTrue="1">
      <formula>AND(OR($A275="COMPOSICAO",$A275="INSUMO",$A275&lt;&gt;""),$A275&lt;&gt;"")</formula>
    </cfRule>
  </conditionalFormatting>
  <conditionalFormatting sqref="E275">
    <cfRule type="expression" dxfId="445" priority="447" stopIfTrue="1">
      <formula>AND($A275&lt;&gt;"COMPOSICAO",$A275&lt;&gt;"INSUMO",$A275&lt;&gt;"")</formula>
    </cfRule>
    <cfRule type="expression" dxfId="444" priority="448" stopIfTrue="1">
      <formula>AND(OR($A275="COMPOSICAO",$A275="INSUMO",$A275&lt;&gt;""),$A275&lt;&gt;"")</formula>
    </cfRule>
  </conditionalFormatting>
  <conditionalFormatting sqref="E275">
    <cfRule type="expression" dxfId="443" priority="445" stopIfTrue="1">
      <formula>AND($A275&lt;&gt;"COMPOSICAO",$A275&lt;&gt;"INSUMO",$A275&lt;&gt;"")</formula>
    </cfRule>
    <cfRule type="expression" dxfId="442" priority="446" stopIfTrue="1">
      <formula>AND(OR($A275="COMPOSICAO",$A275="INSUMO",$A275&lt;&gt;""),$A275&lt;&gt;"")</formula>
    </cfRule>
  </conditionalFormatting>
  <conditionalFormatting sqref="E275">
    <cfRule type="expression" dxfId="441" priority="443" stopIfTrue="1">
      <formula>AND($A275&lt;&gt;"COMPOSICAO",$A275&lt;&gt;"INSUMO",$A275&lt;&gt;"")</formula>
    </cfRule>
    <cfRule type="expression" dxfId="440" priority="444" stopIfTrue="1">
      <formula>AND(OR($A275="COMPOSICAO",$A275="INSUMO",$A275&lt;&gt;""),$A275&lt;&gt;"")</formula>
    </cfRule>
  </conditionalFormatting>
  <conditionalFormatting sqref="E282">
    <cfRule type="expression" dxfId="439" priority="441" stopIfTrue="1">
      <formula>AND($A282&lt;&gt;"COMPOSICAO",$A282&lt;&gt;"INSUMO",$A282&lt;&gt;"")</formula>
    </cfRule>
    <cfRule type="expression" dxfId="438" priority="442" stopIfTrue="1">
      <formula>AND(OR($A282="COMPOSICAO",$A282="INSUMO",$A282&lt;&gt;""),$A282&lt;&gt;"")</formula>
    </cfRule>
  </conditionalFormatting>
  <conditionalFormatting sqref="E282">
    <cfRule type="expression" dxfId="437" priority="439" stopIfTrue="1">
      <formula>AND($A282&lt;&gt;"COMPOSICAO",$A282&lt;&gt;"INSUMO",$A282&lt;&gt;"")</formula>
    </cfRule>
    <cfRule type="expression" dxfId="436" priority="440" stopIfTrue="1">
      <formula>AND(OR($A282="COMPOSICAO",$A282="INSUMO",$A282&lt;&gt;""),$A282&lt;&gt;"")</formula>
    </cfRule>
  </conditionalFormatting>
  <conditionalFormatting sqref="E282">
    <cfRule type="expression" dxfId="435" priority="437" stopIfTrue="1">
      <formula>AND($A282&lt;&gt;"COMPOSICAO",$A282&lt;&gt;"INSUMO",$A282&lt;&gt;"")</formula>
    </cfRule>
    <cfRule type="expression" dxfId="434" priority="438" stopIfTrue="1">
      <formula>AND(OR($A282="COMPOSICAO",$A282="INSUMO",$A282&lt;&gt;""),$A282&lt;&gt;"")</formula>
    </cfRule>
  </conditionalFormatting>
  <conditionalFormatting sqref="E282">
    <cfRule type="expression" dxfId="433" priority="435" stopIfTrue="1">
      <formula>AND($A282&lt;&gt;"COMPOSICAO",$A282&lt;&gt;"INSUMO",$A282&lt;&gt;"")</formula>
    </cfRule>
    <cfRule type="expression" dxfId="432" priority="436" stopIfTrue="1">
      <formula>AND(OR($A282="COMPOSICAO",$A282="INSUMO",$A282&lt;&gt;""),$A282&lt;&gt;"")</formula>
    </cfRule>
  </conditionalFormatting>
  <conditionalFormatting sqref="E282">
    <cfRule type="expression" dxfId="431" priority="433" stopIfTrue="1">
      <formula>AND($A282&lt;&gt;"COMPOSICAO",$A282&lt;&gt;"INSUMO",$A282&lt;&gt;"")</formula>
    </cfRule>
    <cfRule type="expression" dxfId="430" priority="434" stopIfTrue="1">
      <formula>AND(OR($A282="COMPOSICAO",$A282="INSUMO",$A282&lt;&gt;""),$A282&lt;&gt;"")</formula>
    </cfRule>
  </conditionalFormatting>
  <conditionalFormatting sqref="E282">
    <cfRule type="expression" dxfId="429" priority="431" stopIfTrue="1">
      <formula>AND($A282&lt;&gt;"COMPOSICAO",$A282&lt;&gt;"INSUMO",$A282&lt;&gt;"")</formula>
    </cfRule>
    <cfRule type="expression" dxfId="428" priority="432" stopIfTrue="1">
      <formula>AND(OR($A282="COMPOSICAO",$A282="INSUMO",$A282&lt;&gt;""),$A282&lt;&gt;"")</formula>
    </cfRule>
  </conditionalFormatting>
  <conditionalFormatting sqref="E282">
    <cfRule type="expression" dxfId="427" priority="429" stopIfTrue="1">
      <formula>AND($A282&lt;&gt;"COMPOSICAO",$A282&lt;&gt;"INSUMO",$A282&lt;&gt;"")</formula>
    </cfRule>
    <cfRule type="expression" dxfId="426" priority="430" stopIfTrue="1">
      <formula>AND(OR($A282="COMPOSICAO",$A282="INSUMO",$A282&lt;&gt;""),$A282&lt;&gt;"")</formula>
    </cfRule>
  </conditionalFormatting>
  <conditionalFormatting sqref="E282">
    <cfRule type="expression" dxfId="425" priority="427" stopIfTrue="1">
      <formula>AND($A282&lt;&gt;"COMPOSICAO",$A282&lt;&gt;"INSUMO",$A282&lt;&gt;"")</formula>
    </cfRule>
    <cfRule type="expression" dxfId="424" priority="428" stopIfTrue="1">
      <formula>AND(OR($A282="COMPOSICAO",$A282="INSUMO",$A282&lt;&gt;""),$A282&lt;&gt;"")</formula>
    </cfRule>
  </conditionalFormatting>
  <conditionalFormatting sqref="E282">
    <cfRule type="expression" dxfId="423" priority="425" stopIfTrue="1">
      <formula>AND($A282&lt;&gt;"COMPOSICAO",$A282&lt;&gt;"INSUMO",$A282&lt;&gt;"")</formula>
    </cfRule>
    <cfRule type="expression" dxfId="422" priority="426" stopIfTrue="1">
      <formula>AND(OR($A282="COMPOSICAO",$A282="INSUMO",$A282&lt;&gt;""),$A282&lt;&gt;"")</formula>
    </cfRule>
  </conditionalFormatting>
  <conditionalFormatting sqref="E282">
    <cfRule type="expression" dxfId="421" priority="423" stopIfTrue="1">
      <formula>AND($A282&lt;&gt;"COMPOSICAO",$A282&lt;&gt;"INSUMO",$A282&lt;&gt;"")</formula>
    </cfRule>
    <cfRule type="expression" dxfId="420" priority="424" stopIfTrue="1">
      <formula>AND(OR($A282="COMPOSICAO",$A282="INSUMO",$A282&lt;&gt;""),$A282&lt;&gt;"")</formula>
    </cfRule>
  </conditionalFormatting>
  <conditionalFormatting sqref="E282">
    <cfRule type="expression" dxfId="419" priority="421" stopIfTrue="1">
      <formula>AND($A282&lt;&gt;"COMPOSICAO",$A282&lt;&gt;"INSUMO",$A282&lt;&gt;"")</formula>
    </cfRule>
    <cfRule type="expression" dxfId="418" priority="422" stopIfTrue="1">
      <formula>AND(OR($A282="COMPOSICAO",$A282="INSUMO",$A282&lt;&gt;""),$A282&lt;&gt;"")</formula>
    </cfRule>
  </conditionalFormatting>
  <conditionalFormatting sqref="E282">
    <cfRule type="expression" dxfId="417" priority="419" stopIfTrue="1">
      <formula>AND($A282&lt;&gt;"COMPOSICAO",$A282&lt;&gt;"INSUMO",$A282&lt;&gt;"")</formula>
    </cfRule>
    <cfRule type="expression" dxfId="416" priority="420" stopIfTrue="1">
      <formula>AND(OR($A282="COMPOSICAO",$A282="INSUMO",$A282&lt;&gt;""),$A282&lt;&gt;"")</formula>
    </cfRule>
  </conditionalFormatting>
  <conditionalFormatting sqref="E282">
    <cfRule type="expression" dxfId="415" priority="417" stopIfTrue="1">
      <formula>AND($A282&lt;&gt;"COMPOSICAO",$A282&lt;&gt;"INSUMO",$A282&lt;&gt;"")</formula>
    </cfRule>
    <cfRule type="expression" dxfId="414" priority="418" stopIfTrue="1">
      <formula>AND(OR($A282="COMPOSICAO",$A282="INSUMO",$A282&lt;&gt;""),$A282&lt;&gt;"")</formula>
    </cfRule>
  </conditionalFormatting>
  <conditionalFormatting sqref="E282">
    <cfRule type="expression" dxfId="413" priority="415" stopIfTrue="1">
      <formula>AND($A282&lt;&gt;"COMPOSICAO",$A282&lt;&gt;"INSUMO",$A282&lt;&gt;"")</formula>
    </cfRule>
    <cfRule type="expression" dxfId="412" priority="416" stopIfTrue="1">
      <formula>AND(OR($A282="COMPOSICAO",$A282="INSUMO",$A282&lt;&gt;""),$A282&lt;&gt;"")</formula>
    </cfRule>
  </conditionalFormatting>
  <conditionalFormatting sqref="E282">
    <cfRule type="expression" dxfId="411" priority="413" stopIfTrue="1">
      <formula>AND($A282&lt;&gt;"COMPOSICAO",$A282&lt;&gt;"INSUMO",$A282&lt;&gt;"")</formula>
    </cfRule>
    <cfRule type="expression" dxfId="410" priority="414" stopIfTrue="1">
      <formula>AND(OR($A282="COMPOSICAO",$A282="INSUMO",$A282&lt;&gt;""),$A282&lt;&gt;"")</formula>
    </cfRule>
  </conditionalFormatting>
  <conditionalFormatting sqref="E282">
    <cfRule type="expression" dxfId="409" priority="411" stopIfTrue="1">
      <formula>AND($A282&lt;&gt;"COMPOSICAO",$A282&lt;&gt;"INSUMO",$A282&lt;&gt;"")</formula>
    </cfRule>
    <cfRule type="expression" dxfId="408" priority="412" stopIfTrue="1">
      <formula>AND(OR($A282="COMPOSICAO",$A282="INSUMO",$A282&lt;&gt;""),$A282&lt;&gt;"")</formula>
    </cfRule>
  </conditionalFormatting>
  <conditionalFormatting sqref="E289">
    <cfRule type="expression" dxfId="407" priority="409" stopIfTrue="1">
      <formula>AND($A289&lt;&gt;"COMPOSICAO",$A289&lt;&gt;"INSUMO",$A289&lt;&gt;"")</formula>
    </cfRule>
    <cfRule type="expression" dxfId="406" priority="410" stopIfTrue="1">
      <formula>AND(OR($A289="COMPOSICAO",$A289="INSUMO",$A289&lt;&gt;""),$A289&lt;&gt;"")</formula>
    </cfRule>
  </conditionalFormatting>
  <conditionalFormatting sqref="E289">
    <cfRule type="expression" dxfId="405" priority="407" stopIfTrue="1">
      <formula>AND($A289&lt;&gt;"COMPOSICAO",$A289&lt;&gt;"INSUMO",$A289&lt;&gt;"")</formula>
    </cfRule>
    <cfRule type="expression" dxfId="404" priority="408" stopIfTrue="1">
      <formula>AND(OR($A289="COMPOSICAO",$A289="INSUMO",$A289&lt;&gt;""),$A289&lt;&gt;"")</formula>
    </cfRule>
  </conditionalFormatting>
  <conditionalFormatting sqref="E289">
    <cfRule type="expression" dxfId="403" priority="405" stopIfTrue="1">
      <formula>AND($A289&lt;&gt;"COMPOSICAO",$A289&lt;&gt;"INSUMO",$A289&lt;&gt;"")</formula>
    </cfRule>
    <cfRule type="expression" dxfId="402" priority="406" stopIfTrue="1">
      <formula>AND(OR($A289="COMPOSICAO",$A289="INSUMO",$A289&lt;&gt;""),$A289&lt;&gt;"")</formula>
    </cfRule>
  </conditionalFormatting>
  <conditionalFormatting sqref="E289">
    <cfRule type="expression" dxfId="401" priority="403" stopIfTrue="1">
      <formula>AND($A289&lt;&gt;"COMPOSICAO",$A289&lt;&gt;"INSUMO",$A289&lt;&gt;"")</formula>
    </cfRule>
    <cfRule type="expression" dxfId="400" priority="404" stopIfTrue="1">
      <formula>AND(OR($A289="COMPOSICAO",$A289="INSUMO",$A289&lt;&gt;""),$A289&lt;&gt;"")</formula>
    </cfRule>
  </conditionalFormatting>
  <conditionalFormatting sqref="E289">
    <cfRule type="expression" dxfId="399" priority="401" stopIfTrue="1">
      <formula>AND($A289&lt;&gt;"COMPOSICAO",$A289&lt;&gt;"INSUMO",$A289&lt;&gt;"")</formula>
    </cfRule>
    <cfRule type="expression" dxfId="398" priority="402" stopIfTrue="1">
      <formula>AND(OR($A289="COMPOSICAO",$A289="INSUMO",$A289&lt;&gt;""),$A289&lt;&gt;"")</formula>
    </cfRule>
  </conditionalFormatting>
  <conditionalFormatting sqref="E289">
    <cfRule type="expression" dxfId="397" priority="399" stopIfTrue="1">
      <formula>AND($A289&lt;&gt;"COMPOSICAO",$A289&lt;&gt;"INSUMO",$A289&lt;&gt;"")</formula>
    </cfRule>
    <cfRule type="expression" dxfId="396" priority="400" stopIfTrue="1">
      <formula>AND(OR($A289="COMPOSICAO",$A289="INSUMO",$A289&lt;&gt;""),$A289&lt;&gt;"")</formula>
    </cfRule>
  </conditionalFormatting>
  <conditionalFormatting sqref="E289">
    <cfRule type="expression" dxfId="395" priority="397" stopIfTrue="1">
      <formula>AND($A289&lt;&gt;"COMPOSICAO",$A289&lt;&gt;"INSUMO",$A289&lt;&gt;"")</formula>
    </cfRule>
    <cfRule type="expression" dxfId="394" priority="398" stopIfTrue="1">
      <formula>AND(OR($A289="COMPOSICAO",$A289="INSUMO",$A289&lt;&gt;""),$A289&lt;&gt;"")</formula>
    </cfRule>
  </conditionalFormatting>
  <conditionalFormatting sqref="E289">
    <cfRule type="expression" dxfId="393" priority="395" stopIfTrue="1">
      <formula>AND($A289&lt;&gt;"COMPOSICAO",$A289&lt;&gt;"INSUMO",$A289&lt;&gt;"")</formula>
    </cfRule>
    <cfRule type="expression" dxfId="392" priority="396" stopIfTrue="1">
      <formula>AND(OR($A289="COMPOSICAO",$A289="INSUMO",$A289&lt;&gt;""),$A289&lt;&gt;"")</formula>
    </cfRule>
  </conditionalFormatting>
  <conditionalFormatting sqref="E289">
    <cfRule type="expression" dxfId="391" priority="393" stopIfTrue="1">
      <formula>AND($A289&lt;&gt;"COMPOSICAO",$A289&lt;&gt;"INSUMO",$A289&lt;&gt;"")</formula>
    </cfRule>
    <cfRule type="expression" dxfId="390" priority="394" stopIfTrue="1">
      <formula>AND(OR($A289="COMPOSICAO",$A289="INSUMO",$A289&lt;&gt;""),$A289&lt;&gt;"")</formula>
    </cfRule>
  </conditionalFormatting>
  <conditionalFormatting sqref="E289">
    <cfRule type="expression" dxfId="389" priority="391" stopIfTrue="1">
      <formula>AND($A289&lt;&gt;"COMPOSICAO",$A289&lt;&gt;"INSUMO",$A289&lt;&gt;"")</formula>
    </cfRule>
    <cfRule type="expression" dxfId="388" priority="392" stopIfTrue="1">
      <formula>AND(OR($A289="COMPOSICAO",$A289="INSUMO",$A289&lt;&gt;""),$A289&lt;&gt;"")</formula>
    </cfRule>
  </conditionalFormatting>
  <conditionalFormatting sqref="E289">
    <cfRule type="expression" dxfId="387" priority="389" stopIfTrue="1">
      <formula>AND($A289&lt;&gt;"COMPOSICAO",$A289&lt;&gt;"INSUMO",$A289&lt;&gt;"")</formula>
    </cfRule>
    <cfRule type="expression" dxfId="386" priority="390" stopIfTrue="1">
      <formula>AND(OR($A289="COMPOSICAO",$A289="INSUMO",$A289&lt;&gt;""),$A289&lt;&gt;"")</formula>
    </cfRule>
  </conditionalFormatting>
  <conditionalFormatting sqref="E289">
    <cfRule type="expression" dxfId="385" priority="387" stopIfTrue="1">
      <formula>AND($A289&lt;&gt;"COMPOSICAO",$A289&lt;&gt;"INSUMO",$A289&lt;&gt;"")</formula>
    </cfRule>
    <cfRule type="expression" dxfId="384" priority="388" stopIfTrue="1">
      <formula>AND(OR($A289="COMPOSICAO",$A289="INSUMO",$A289&lt;&gt;""),$A289&lt;&gt;"")</formula>
    </cfRule>
  </conditionalFormatting>
  <conditionalFormatting sqref="E289">
    <cfRule type="expression" dxfId="383" priority="385" stopIfTrue="1">
      <formula>AND($A289&lt;&gt;"COMPOSICAO",$A289&lt;&gt;"INSUMO",$A289&lt;&gt;"")</formula>
    </cfRule>
    <cfRule type="expression" dxfId="382" priority="386" stopIfTrue="1">
      <formula>AND(OR($A289="COMPOSICAO",$A289="INSUMO",$A289&lt;&gt;""),$A289&lt;&gt;"")</formula>
    </cfRule>
  </conditionalFormatting>
  <conditionalFormatting sqref="E289">
    <cfRule type="expression" dxfId="381" priority="383" stopIfTrue="1">
      <formula>AND($A289&lt;&gt;"COMPOSICAO",$A289&lt;&gt;"INSUMO",$A289&lt;&gt;"")</formula>
    </cfRule>
    <cfRule type="expression" dxfId="380" priority="384" stopIfTrue="1">
      <formula>AND(OR($A289="COMPOSICAO",$A289="INSUMO",$A289&lt;&gt;""),$A289&lt;&gt;"")</formula>
    </cfRule>
  </conditionalFormatting>
  <conditionalFormatting sqref="E289">
    <cfRule type="expression" dxfId="379" priority="381" stopIfTrue="1">
      <formula>AND($A289&lt;&gt;"COMPOSICAO",$A289&lt;&gt;"INSUMO",$A289&lt;&gt;"")</formula>
    </cfRule>
    <cfRule type="expression" dxfId="378" priority="382" stopIfTrue="1">
      <formula>AND(OR($A289="COMPOSICAO",$A289="INSUMO",$A289&lt;&gt;""),$A289&lt;&gt;"")</formula>
    </cfRule>
  </conditionalFormatting>
  <conditionalFormatting sqref="E289">
    <cfRule type="expression" dxfId="377" priority="379" stopIfTrue="1">
      <formula>AND($A289&lt;&gt;"COMPOSICAO",$A289&lt;&gt;"INSUMO",$A289&lt;&gt;"")</formula>
    </cfRule>
    <cfRule type="expression" dxfId="376" priority="380" stopIfTrue="1">
      <formula>AND(OR($A289="COMPOSICAO",$A289="INSUMO",$A289&lt;&gt;""),$A289&lt;&gt;"")</formula>
    </cfRule>
  </conditionalFormatting>
  <conditionalFormatting sqref="E296">
    <cfRule type="expression" dxfId="375" priority="377" stopIfTrue="1">
      <formula>AND($A296&lt;&gt;"COMPOSICAO",$A296&lt;&gt;"INSUMO",$A296&lt;&gt;"")</formula>
    </cfRule>
    <cfRule type="expression" dxfId="374" priority="378" stopIfTrue="1">
      <formula>AND(OR($A296="COMPOSICAO",$A296="INSUMO",$A296&lt;&gt;""),$A296&lt;&gt;"")</formula>
    </cfRule>
  </conditionalFormatting>
  <conditionalFormatting sqref="E296">
    <cfRule type="expression" dxfId="373" priority="375" stopIfTrue="1">
      <formula>AND($A296&lt;&gt;"COMPOSICAO",$A296&lt;&gt;"INSUMO",$A296&lt;&gt;"")</formula>
    </cfRule>
    <cfRule type="expression" dxfId="372" priority="376" stopIfTrue="1">
      <formula>AND(OR($A296="COMPOSICAO",$A296="INSUMO",$A296&lt;&gt;""),$A296&lt;&gt;"")</formula>
    </cfRule>
  </conditionalFormatting>
  <conditionalFormatting sqref="E296">
    <cfRule type="expression" dxfId="371" priority="373" stopIfTrue="1">
      <formula>AND($A296&lt;&gt;"COMPOSICAO",$A296&lt;&gt;"INSUMO",$A296&lt;&gt;"")</formula>
    </cfRule>
    <cfRule type="expression" dxfId="370" priority="374" stopIfTrue="1">
      <formula>AND(OR($A296="COMPOSICAO",$A296="INSUMO",$A296&lt;&gt;""),$A296&lt;&gt;"")</formula>
    </cfRule>
  </conditionalFormatting>
  <conditionalFormatting sqref="E296">
    <cfRule type="expression" dxfId="369" priority="371" stopIfTrue="1">
      <formula>AND($A296&lt;&gt;"COMPOSICAO",$A296&lt;&gt;"INSUMO",$A296&lt;&gt;"")</formula>
    </cfRule>
    <cfRule type="expression" dxfId="368" priority="372" stopIfTrue="1">
      <formula>AND(OR($A296="COMPOSICAO",$A296="INSUMO",$A296&lt;&gt;""),$A296&lt;&gt;"")</formula>
    </cfRule>
  </conditionalFormatting>
  <conditionalFormatting sqref="E296">
    <cfRule type="expression" dxfId="367" priority="369" stopIfTrue="1">
      <formula>AND($A296&lt;&gt;"COMPOSICAO",$A296&lt;&gt;"INSUMO",$A296&lt;&gt;"")</formula>
    </cfRule>
    <cfRule type="expression" dxfId="366" priority="370" stopIfTrue="1">
      <formula>AND(OR($A296="COMPOSICAO",$A296="INSUMO",$A296&lt;&gt;""),$A296&lt;&gt;"")</formula>
    </cfRule>
  </conditionalFormatting>
  <conditionalFormatting sqref="E296">
    <cfRule type="expression" dxfId="365" priority="367" stopIfTrue="1">
      <formula>AND($A296&lt;&gt;"COMPOSICAO",$A296&lt;&gt;"INSUMO",$A296&lt;&gt;"")</formula>
    </cfRule>
    <cfRule type="expression" dxfId="364" priority="368" stopIfTrue="1">
      <formula>AND(OR($A296="COMPOSICAO",$A296="INSUMO",$A296&lt;&gt;""),$A296&lt;&gt;"")</formula>
    </cfRule>
  </conditionalFormatting>
  <conditionalFormatting sqref="E296">
    <cfRule type="expression" dxfId="363" priority="365" stopIfTrue="1">
      <formula>AND($A296&lt;&gt;"COMPOSICAO",$A296&lt;&gt;"INSUMO",$A296&lt;&gt;"")</formula>
    </cfRule>
    <cfRule type="expression" dxfId="362" priority="366" stopIfTrue="1">
      <formula>AND(OR($A296="COMPOSICAO",$A296="INSUMO",$A296&lt;&gt;""),$A296&lt;&gt;"")</formula>
    </cfRule>
  </conditionalFormatting>
  <conditionalFormatting sqref="E296">
    <cfRule type="expression" dxfId="361" priority="363" stopIfTrue="1">
      <formula>AND($A296&lt;&gt;"COMPOSICAO",$A296&lt;&gt;"INSUMO",$A296&lt;&gt;"")</formula>
    </cfRule>
    <cfRule type="expression" dxfId="360" priority="364" stopIfTrue="1">
      <formula>AND(OR($A296="COMPOSICAO",$A296="INSUMO",$A296&lt;&gt;""),$A296&lt;&gt;"")</formula>
    </cfRule>
  </conditionalFormatting>
  <conditionalFormatting sqref="E296">
    <cfRule type="expression" dxfId="359" priority="361" stopIfTrue="1">
      <formula>AND($A296&lt;&gt;"COMPOSICAO",$A296&lt;&gt;"INSUMO",$A296&lt;&gt;"")</formula>
    </cfRule>
    <cfRule type="expression" dxfId="358" priority="362" stopIfTrue="1">
      <formula>AND(OR($A296="COMPOSICAO",$A296="INSUMO",$A296&lt;&gt;""),$A296&lt;&gt;"")</formula>
    </cfRule>
  </conditionalFormatting>
  <conditionalFormatting sqref="E296">
    <cfRule type="expression" dxfId="357" priority="359" stopIfTrue="1">
      <formula>AND($A296&lt;&gt;"COMPOSICAO",$A296&lt;&gt;"INSUMO",$A296&lt;&gt;"")</formula>
    </cfRule>
    <cfRule type="expression" dxfId="356" priority="360" stopIfTrue="1">
      <formula>AND(OR($A296="COMPOSICAO",$A296="INSUMO",$A296&lt;&gt;""),$A296&lt;&gt;"")</formula>
    </cfRule>
  </conditionalFormatting>
  <conditionalFormatting sqref="E296">
    <cfRule type="expression" dxfId="355" priority="357" stopIfTrue="1">
      <formula>AND($A296&lt;&gt;"COMPOSICAO",$A296&lt;&gt;"INSUMO",$A296&lt;&gt;"")</formula>
    </cfRule>
    <cfRule type="expression" dxfId="354" priority="358" stopIfTrue="1">
      <formula>AND(OR($A296="COMPOSICAO",$A296="INSUMO",$A296&lt;&gt;""),$A296&lt;&gt;"")</formula>
    </cfRule>
  </conditionalFormatting>
  <conditionalFormatting sqref="E296">
    <cfRule type="expression" dxfId="353" priority="355" stopIfTrue="1">
      <formula>AND($A296&lt;&gt;"COMPOSICAO",$A296&lt;&gt;"INSUMO",$A296&lt;&gt;"")</formula>
    </cfRule>
    <cfRule type="expression" dxfId="352" priority="356" stopIfTrue="1">
      <formula>AND(OR($A296="COMPOSICAO",$A296="INSUMO",$A296&lt;&gt;""),$A296&lt;&gt;"")</formula>
    </cfRule>
  </conditionalFormatting>
  <conditionalFormatting sqref="E296">
    <cfRule type="expression" dxfId="351" priority="353" stopIfTrue="1">
      <formula>AND($A296&lt;&gt;"COMPOSICAO",$A296&lt;&gt;"INSUMO",$A296&lt;&gt;"")</formula>
    </cfRule>
    <cfRule type="expression" dxfId="350" priority="354" stopIfTrue="1">
      <formula>AND(OR($A296="COMPOSICAO",$A296="INSUMO",$A296&lt;&gt;""),$A296&lt;&gt;"")</formula>
    </cfRule>
  </conditionalFormatting>
  <conditionalFormatting sqref="E296">
    <cfRule type="expression" dxfId="349" priority="351" stopIfTrue="1">
      <formula>AND($A296&lt;&gt;"COMPOSICAO",$A296&lt;&gt;"INSUMO",$A296&lt;&gt;"")</formula>
    </cfRule>
    <cfRule type="expression" dxfId="348" priority="352" stopIfTrue="1">
      <formula>AND(OR($A296="COMPOSICAO",$A296="INSUMO",$A296&lt;&gt;""),$A296&lt;&gt;"")</formula>
    </cfRule>
  </conditionalFormatting>
  <conditionalFormatting sqref="E296">
    <cfRule type="expression" dxfId="347" priority="349" stopIfTrue="1">
      <formula>AND($A296&lt;&gt;"COMPOSICAO",$A296&lt;&gt;"INSUMO",$A296&lt;&gt;"")</formula>
    </cfRule>
    <cfRule type="expression" dxfId="346" priority="350" stopIfTrue="1">
      <formula>AND(OR($A296="COMPOSICAO",$A296="INSUMO",$A296&lt;&gt;""),$A296&lt;&gt;"")</formula>
    </cfRule>
  </conditionalFormatting>
  <conditionalFormatting sqref="E296">
    <cfRule type="expression" dxfId="345" priority="347" stopIfTrue="1">
      <formula>AND($A296&lt;&gt;"COMPOSICAO",$A296&lt;&gt;"INSUMO",$A296&lt;&gt;"")</formula>
    </cfRule>
    <cfRule type="expression" dxfId="344" priority="348" stopIfTrue="1">
      <formula>AND(OR($A296="COMPOSICAO",$A296="INSUMO",$A296&lt;&gt;""),$A296&lt;&gt;"")</formula>
    </cfRule>
  </conditionalFormatting>
  <conditionalFormatting sqref="E303">
    <cfRule type="expression" dxfId="343" priority="345" stopIfTrue="1">
      <formula>AND($A303&lt;&gt;"COMPOSICAO",$A303&lt;&gt;"INSUMO",$A303&lt;&gt;"")</formula>
    </cfRule>
    <cfRule type="expression" dxfId="342" priority="346" stopIfTrue="1">
      <formula>AND(OR($A303="COMPOSICAO",$A303="INSUMO",$A303&lt;&gt;""),$A303&lt;&gt;"")</formula>
    </cfRule>
  </conditionalFormatting>
  <conditionalFormatting sqref="E303">
    <cfRule type="expression" dxfId="341" priority="343" stopIfTrue="1">
      <formula>AND($A303&lt;&gt;"COMPOSICAO",$A303&lt;&gt;"INSUMO",$A303&lt;&gt;"")</formula>
    </cfRule>
    <cfRule type="expression" dxfId="340" priority="344" stopIfTrue="1">
      <formula>AND(OR($A303="COMPOSICAO",$A303="INSUMO",$A303&lt;&gt;""),$A303&lt;&gt;"")</formula>
    </cfRule>
  </conditionalFormatting>
  <conditionalFormatting sqref="E303">
    <cfRule type="expression" dxfId="339" priority="341" stopIfTrue="1">
      <formula>AND($A303&lt;&gt;"COMPOSICAO",$A303&lt;&gt;"INSUMO",$A303&lt;&gt;"")</formula>
    </cfRule>
    <cfRule type="expression" dxfId="338" priority="342" stopIfTrue="1">
      <formula>AND(OR($A303="COMPOSICAO",$A303="INSUMO",$A303&lt;&gt;""),$A303&lt;&gt;"")</formula>
    </cfRule>
  </conditionalFormatting>
  <conditionalFormatting sqref="E303">
    <cfRule type="expression" dxfId="337" priority="339" stopIfTrue="1">
      <formula>AND($A303&lt;&gt;"COMPOSICAO",$A303&lt;&gt;"INSUMO",$A303&lt;&gt;"")</formula>
    </cfRule>
    <cfRule type="expression" dxfId="336" priority="340" stopIfTrue="1">
      <formula>AND(OR($A303="COMPOSICAO",$A303="INSUMO",$A303&lt;&gt;""),$A303&lt;&gt;"")</formula>
    </cfRule>
  </conditionalFormatting>
  <conditionalFormatting sqref="E303">
    <cfRule type="expression" dxfId="335" priority="337" stopIfTrue="1">
      <formula>AND($A303&lt;&gt;"COMPOSICAO",$A303&lt;&gt;"INSUMO",$A303&lt;&gt;"")</formula>
    </cfRule>
    <cfRule type="expression" dxfId="334" priority="338" stopIfTrue="1">
      <formula>AND(OR($A303="COMPOSICAO",$A303="INSUMO",$A303&lt;&gt;""),$A303&lt;&gt;"")</formula>
    </cfRule>
  </conditionalFormatting>
  <conditionalFormatting sqref="E303">
    <cfRule type="expression" dxfId="333" priority="335" stopIfTrue="1">
      <formula>AND($A303&lt;&gt;"COMPOSICAO",$A303&lt;&gt;"INSUMO",$A303&lt;&gt;"")</formula>
    </cfRule>
    <cfRule type="expression" dxfId="332" priority="336" stopIfTrue="1">
      <formula>AND(OR($A303="COMPOSICAO",$A303="INSUMO",$A303&lt;&gt;""),$A303&lt;&gt;"")</formula>
    </cfRule>
  </conditionalFormatting>
  <conditionalFormatting sqref="E303">
    <cfRule type="expression" dxfId="331" priority="333" stopIfTrue="1">
      <formula>AND($A303&lt;&gt;"COMPOSICAO",$A303&lt;&gt;"INSUMO",$A303&lt;&gt;"")</formula>
    </cfRule>
    <cfRule type="expression" dxfId="330" priority="334" stopIfTrue="1">
      <formula>AND(OR($A303="COMPOSICAO",$A303="INSUMO",$A303&lt;&gt;""),$A303&lt;&gt;"")</formula>
    </cfRule>
  </conditionalFormatting>
  <conditionalFormatting sqref="E303">
    <cfRule type="expression" dxfId="329" priority="331" stopIfTrue="1">
      <formula>AND($A303&lt;&gt;"COMPOSICAO",$A303&lt;&gt;"INSUMO",$A303&lt;&gt;"")</formula>
    </cfRule>
    <cfRule type="expression" dxfId="328" priority="332" stopIfTrue="1">
      <formula>AND(OR($A303="COMPOSICAO",$A303="INSUMO",$A303&lt;&gt;""),$A303&lt;&gt;"")</formula>
    </cfRule>
  </conditionalFormatting>
  <conditionalFormatting sqref="E303">
    <cfRule type="expression" dxfId="327" priority="329" stopIfTrue="1">
      <formula>AND($A303&lt;&gt;"COMPOSICAO",$A303&lt;&gt;"INSUMO",$A303&lt;&gt;"")</formula>
    </cfRule>
    <cfRule type="expression" dxfId="326" priority="330" stopIfTrue="1">
      <formula>AND(OR($A303="COMPOSICAO",$A303="INSUMO",$A303&lt;&gt;""),$A303&lt;&gt;"")</formula>
    </cfRule>
  </conditionalFormatting>
  <conditionalFormatting sqref="E303">
    <cfRule type="expression" dxfId="325" priority="327" stopIfTrue="1">
      <formula>AND($A303&lt;&gt;"COMPOSICAO",$A303&lt;&gt;"INSUMO",$A303&lt;&gt;"")</formula>
    </cfRule>
    <cfRule type="expression" dxfId="324" priority="328" stopIfTrue="1">
      <formula>AND(OR($A303="COMPOSICAO",$A303="INSUMO",$A303&lt;&gt;""),$A303&lt;&gt;"")</formula>
    </cfRule>
  </conditionalFormatting>
  <conditionalFormatting sqref="E303">
    <cfRule type="expression" dxfId="323" priority="325" stopIfTrue="1">
      <formula>AND($A303&lt;&gt;"COMPOSICAO",$A303&lt;&gt;"INSUMO",$A303&lt;&gt;"")</formula>
    </cfRule>
    <cfRule type="expression" dxfId="322" priority="326" stopIfTrue="1">
      <formula>AND(OR($A303="COMPOSICAO",$A303="INSUMO",$A303&lt;&gt;""),$A303&lt;&gt;"")</formula>
    </cfRule>
  </conditionalFormatting>
  <conditionalFormatting sqref="E303">
    <cfRule type="expression" dxfId="321" priority="323" stopIfTrue="1">
      <formula>AND($A303&lt;&gt;"COMPOSICAO",$A303&lt;&gt;"INSUMO",$A303&lt;&gt;"")</formula>
    </cfRule>
    <cfRule type="expression" dxfId="320" priority="324" stopIfTrue="1">
      <formula>AND(OR($A303="COMPOSICAO",$A303="INSUMO",$A303&lt;&gt;""),$A303&lt;&gt;"")</formula>
    </cfRule>
  </conditionalFormatting>
  <conditionalFormatting sqref="E303">
    <cfRule type="expression" dxfId="319" priority="321" stopIfTrue="1">
      <formula>AND($A303&lt;&gt;"COMPOSICAO",$A303&lt;&gt;"INSUMO",$A303&lt;&gt;"")</formula>
    </cfRule>
    <cfRule type="expression" dxfId="318" priority="322" stopIfTrue="1">
      <formula>AND(OR($A303="COMPOSICAO",$A303="INSUMO",$A303&lt;&gt;""),$A303&lt;&gt;"")</formula>
    </cfRule>
  </conditionalFormatting>
  <conditionalFormatting sqref="E303">
    <cfRule type="expression" dxfId="317" priority="319" stopIfTrue="1">
      <formula>AND($A303&lt;&gt;"COMPOSICAO",$A303&lt;&gt;"INSUMO",$A303&lt;&gt;"")</formula>
    </cfRule>
    <cfRule type="expression" dxfId="316" priority="320" stopIfTrue="1">
      <formula>AND(OR($A303="COMPOSICAO",$A303="INSUMO",$A303&lt;&gt;""),$A303&lt;&gt;"")</formula>
    </cfRule>
  </conditionalFormatting>
  <conditionalFormatting sqref="E303">
    <cfRule type="expression" dxfId="315" priority="317" stopIfTrue="1">
      <formula>AND($A303&lt;&gt;"COMPOSICAO",$A303&lt;&gt;"INSUMO",$A303&lt;&gt;"")</formula>
    </cfRule>
    <cfRule type="expression" dxfId="314" priority="318" stopIfTrue="1">
      <formula>AND(OR($A303="COMPOSICAO",$A303="INSUMO",$A303&lt;&gt;""),$A303&lt;&gt;"")</formula>
    </cfRule>
  </conditionalFormatting>
  <conditionalFormatting sqref="E303">
    <cfRule type="expression" dxfId="313" priority="315" stopIfTrue="1">
      <formula>AND($A303&lt;&gt;"COMPOSICAO",$A303&lt;&gt;"INSUMO",$A303&lt;&gt;"")</formula>
    </cfRule>
    <cfRule type="expression" dxfId="312" priority="316" stopIfTrue="1">
      <formula>AND(OR($A303="COMPOSICAO",$A303="INSUMO",$A303&lt;&gt;""),$A303&lt;&gt;"")</formula>
    </cfRule>
  </conditionalFormatting>
  <conditionalFormatting sqref="E310">
    <cfRule type="expression" dxfId="311" priority="313" stopIfTrue="1">
      <formula>AND($A310&lt;&gt;"COMPOSICAO",$A310&lt;&gt;"INSUMO",$A310&lt;&gt;"")</formula>
    </cfRule>
    <cfRule type="expression" dxfId="310" priority="314" stopIfTrue="1">
      <formula>AND(OR($A310="COMPOSICAO",$A310="INSUMO",$A310&lt;&gt;""),$A310&lt;&gt;"")</formula>
    </cfRule>
  </conditionalFormatting>
  <conditionalFormatting sqref="E310">
    <cfRule type="expression" dxfId="309" priority="311" stopIfTrue="1">
      <formula>AND($A310&lt;&gt;"COMPOSICAO",$A310&lt;&gt;"INSUMO",$A310&lt;&gt;"")</formula>
    </cfRule>
    <cfRule type="expression" dxfId="308" priority="312" stopIfTrue="1">
      <formula>AND(OR($A310="COMPOSICAO",$A310="INSUMO",$A310&lt;&gt;""),$A310&lt;&gt;"")</formula>
    </cfRule>
  </conditionalFormatting>
  <conditionalFormatting sqref="E310">
    <cfRule type="expression" dxfId="307" priority="309" stopIfTrue="1">
      <formula>AND($A310&lt;&gt;"COMPOSICAO",$A310&lt;&gt;"INSUMO",$A310&lt;&gt;"")</formula>
    </cfRule>
    <cfRule type="expression" dxfId="306" priority="310" stopIfTrue="1">
      <formula>AND(OR($A310="COMPOSICAO",$A310="INSUMO",$A310&lt;&gt;""),$A310&lt;&gt;"")</formula>
    </cfRule>
  </conditionalFormatting>
  <conditionalFormatting sqref="E310">
    <cfRule type="expression" dxfId="305" priority="307" stopIfTrue="1">
      <formula>AND($A310&lt;&gt;"COMPOSICAO",$A310&lt;&gt;"INSUMO",$A310&lt;&gt;"")</formula>
    </cfRule>
    <cfRule type="expression" dxfId="304" priority="308" stopIfTrue="1">
      <formula>AND(OR($A310="COMPOSICAO",$A310="INSUMO",$A310&lt;&gt;""),$A310&lt;&gt;"")</formula>
    </cfRule>
  </conditionalFormatting>
  <conditionalFormatting sqref="E310">
    <cfRule type="expression" dxfId="303" priority="305" stopIfTrue="1">
      <formula>AND($A310&lt;&gt;"COMPOSICAO",$A310&lt;&gt;"INSUMO",$A310&lt;&gt;"")</formula>
    </cfRule>
    <cfRule type="expression" dxfId="302" priority="306" stopIfTrue="1">
      <formula>AND(OR($A310="COMPOSICAO",$A310="INSUMO",$A310&lt;&gt;""),$A310&lt;&gt;"")</formula>
    </cfRule>
  </conditionalFormatting>
  <conditionalFormatting sqref="E310">
    <cfRule type="expression" dxfId="301" priority="303" stopIfTrue="1">
      <formula>AND($A310&lt;&gt;"COMPOSICAO",$A310&lt;&gt;"INSUMO",$A310&lt;&gt;"")</formula>
    </cfRule>
    <cfRule type="expression" dxfId="300" priority="304" stopIfTrue="1">
      <formula>AND(OR($A310="COMPOSICAO",$A310="INSUMO",$A310&lt;&gt;""),$A310&lt;&gt;"")</formula>
    </cfRule>
  </conditionalFormatting>
  <conditionalFormatting sqref="E310">
    <cfRule type="expression" dxfId="299" priority="301" stopIfTrue="1">
      <formula>AND($A310&lt;&gt;"COMPOSICAO",$A310&lt;&gt;"INSUMO",$A310&lt;&gt;"")</formula>
    </cfRule>
    <cfRule type="expression" dxfId="298" priority="302" stopIfTrue="1">
      <formula>AND(OR($A310="COMPOSICAO",$A310="INSUMO",$A310&lt;&gt;""),$A310&lt;&gt;"")</formula>
    </cfRule>
  </conditionalFormatting>
  <conditionalFormatting sqref="E310">
    <cfRule type="expression" dxfId="297" priority="299" stopIfTrue="1">
      <formula>AND($A310&lt;&gt;"COMPOSICAO",$A310&lt;&gt;"INSUMO",$A310&lt;&gt;"")</formula>
    </cfRule>
    <cfRule type="expression" dxfId="296" priority="300" stopIfTrue="1">
      <formula>AND(OR($A310="COMPOSICAO",$A310="INSUMO",$A310&lt;&gt;""),$A310&lt;&gt;"")</formula>
    </cfRule>
  </conditionalFormatting>
  <conditionalFormatting sqref="E310">
    <cfRule type="expression" dxfId="295" priority="297" stopIfTrue="1">
      <formula>AND($A310&lt;&gt;"COMPOSICAO",$A310&lt;&gt;"INSUMO",$A310&lt;&gt;"")</formula>
    </cfRule>
    <cfRule type="expression" dxfId="294" priority="298" stopIfTrue="1">
      <formula>AND(OR($A310="COMPOSICAO",$A310="INSUMO",$A310&lt;&gt;""),$A310&lt;&gt;"")</formula>
    </cfRule>
  </conditionalFormatting>
  <conditionalFormatting sqref="E310">
    <cfRule type="expression" dxfId="293" priority="295" stopIfTrue="1">
      <formula>AND($A310&lt;&gt;"COMPOSICAO",$A310&lt;&gt;"INSUMO",$A310&lt;&gt;"")</formula>
    </cfRule>
    <cfRule type="expression" dxfId="292" priority="296" stopIfTrue="1">
      <formula>AND(OR($A310="COMPOSICAO",$A310="INSUMO",$A310&lt;&gt;""),$A310&lt;&gt;"")</formula>
    </cfRule>
  </conditionalFormatting>
  <conditionalFormatting sqref="E310">
    <cfRule type="expression" dxfId="291" priority="293" stopIfTrue="1">
      <formula>AND($A310&lt;&gt;"COMPOSICAO",$A310&lt;&gt;"INSUMO",$A310&lt;&gt;"")</formula>
    </cfRule>
    <cfRule type="expression" dxfId="290" priority="294" stopIfTrue="1">
      <formula>AND(OR($A310="COMPOSICAO",$A310="INSUMO",$A310&lt;&gt;""),$A310&lt;&gt;"")</formula>
    </cfRule>
  </conditionalFormatting>
  <conditionalFormatting sqref="E310">
    <cfRule type="expression" dxfId="289" priority="291" stopIfTrue="1">
      <formula>AND($A310&lt;&gt;"COMPOSICAO",$A310&lt;&gt;"INSUMO",$A310&lt;&gt;"")</formula>
    </cfRule>
    <cfRule type="expression" dxfId="288" priority="292" stopIfTrue="1">
      <formula>AND(OR($A310="COMPOSICAO",$A310="INSUMO",$A310&lt;&gt;""),$A310&lt;&gt;"")</formula>
    </cfRule>
  </conditionalFormatting>
  <conditionalFormatting sqref="E310">
    <cfRule type="expression" dxfId="287" priority="289" stopIfTrue="1">
      <formula>AND($A310&lt;&gt;"COMPOSICAO",$A310&lt;&gt;"INSUMO",$A310&lt;&gt;"")</formula>
    </cfRule>
    <cfRule type="expression" dxfId="286" priority="290" stopIfTrue="1">
      <formula>AND(OR($A310="COMPOSICAO",$A310="INSUMO",$A310&lt;&gt;""),$A310&lt;&gt;"")</formula>
    </cfRule>
  </conditionalFormatting>
  <conditionalFormatting sqref="E310">
    <cfRule type="expression" dxfId="285" priority="287" stopIfTrue="1">
      <formula>AND($A310&lt;&gt;"COMPOSICAO",$A310&lt;&gt;"INSUMO",$A310&lt;&gt;"")</formula>
    </cfRule>
    <cfRule type="expression" dxfId="284" priority="288" stopIfTrue="1">
      <formula>AND(OR($A310="COMPOSICAO",$A310="INSUMO",$A310&lt;&gt;""),$A310&lt;&gt;"")</formula>
    </cfRule>
  </conditionalFormatting>
  <conditionalFormatting sqref="E310">
    <cfRule type="expression" dxfId="283" priority="285" stopIfTrue="1">
      <formula>AND($A310&lt;&gt;"COMPOSICAO",$A310&lt;&gt;"INSUMO",$A310&lt;&gt;"")</formula>
    </cfRule>
    <cfRule type="expression" dxfId="282" priority="286" stopIfTrue="1">
      <formula>AND(OR($A310="COMPOSICAO",$A310="INSUMO",$A310&lt;&gt;""),$A310&lt;&gt;"")</formula>
    </cfRule>
  </conditionalFormatting>
  <conditionalFormatting sqref="E310">
    <cfRule type="expression" dxfId="281" priority="283" stopIfTrue="1">
      <formula>AND($A310&lt;&gt;"COMPOSICAO",$A310&lt;&gt;"INSUMO",$A310&lt;&gt;"")</formula>
    </cfRule>
    <cfRule type="expression" dxfId="280" priority="284" stopIfTrue="1">
      <formula>AND(OR($A310="COMPOSICAO",$A310="INSUMO",$A310&lt;&gt;""),$A310&lt;&gt;"")</formula>
    </cfRule>
  </conditionalFormatting>
  <conditionalFormatting sqref="E317">
    <cfRule type="expression" dxfId="279" priority="281" stopIfTrue="1">
      <formula>AND($A317&lt;&gt;"COMPOSICAO",$A317&lt;&gt;"INSUMO",$A317&lt;&gt;"")</formula>
    </cfRule>
    <cfRule type="expression" dxfId="278" priority="282" stopIfTrue="1">
      <formula>AND(OR($A317="COMPOSICAO",$A317="INSUMO",$A317&lt;&gt;""),$A317&lt;&gt;"")</formula>
    </cfRule>
  </conditionalFormatting>
  <conditionalFormatting sqref="E317">
    <cfRule type="expression" dxfId="277" priority="279" stopIfTrue="1">
      <formula>AND($A317&lt;&gt;"COMPOSICAO",$A317&lt;&gt;"INSUMO",$A317&lt;&gt;"")</formula>
    </cfRule>
    <cfRule type="expression" dxfId="276" priority="280" stopIfTrue="1">
      <formula>AND(OR($A317="COMPOSICAO",$A317="INSUMO",$A317&lt;&gt;""),$A317&lt;&gt;"")</formula>
    </cfRule>
  </conditionalFormatting>
  <conditionalFormatting sqref="E317">
    <cfRule type="expression" dxfId="275" priority="277" stopIfTrue="1">
      <formula>AND($A317&lt;&gt;"COMPOSICAO",$A317&lt;&gt;"INSUMO",$A317&lt;&gt;"")</formula>
    </cfRule>
    <cfRule type="expression" dxfId="274" priority="278" stopIfTrue="1">
      <formula>AND(OR($A317="COMPOSICAO",$A317="INSUMO",$A317&lt;&gt;""),$A317&lt;&gt;"")</formula>
    </cfRule>
  </conditionalFormatting>
  <conditionalFormatting sqref="E317">
    <cfRule type="expression" dxfId="273" priority="275" stopIfTrue="1">
      <formula>AND($A317&lt;&gt;"COMPOSICAO",$A317&lt;&gt;"INSUMO",$A317&lt;&gt;"")</formula>
    </cfRule>
    <cfRule type="expression" dxfId="272" priority="276" stopIfTrue="1">
      <formula>AND(OR($A317="COMPOSICAO",$A317="INSUMO",$A317&lt;&gt;""),$A317&lt;&gt;"")</formula>
    </cfRule>
  </conditionalFormatting>
  <conditionalFormatting sqref="E317">
    <cfRule type="expression" dxfId="271" priority="273" stopIfTrue="1">
      <formula>AND($A317&lt;&gt;"COMPOSICAO",$A317&lt;&gt;"INSUMO",$A317&lt;&gt;"")</formula>
    </cfRule>
    <cfRule type="expression" dxfId="270" priority="274" stopIfTrue="1">
      <formula>AND(OR($A317="COMPOSICAO",$A317="INSUMO",$A317&lt;&gt;""),$A317&lt;&gt;"")</formula>
    </cfRule>
  </conditionalFormatting>
  <conditionalFormatting sqref="E317">
    <cfRule type="expression" dxfId="269" priority="271" stopIfTrue="1">
      <formula>AND($A317&lt;&gt;"COMPOSICAO",$A317&lt;&gt;"INSUMO",$A317&lt;&gt;"")</formula>
    </cfRule>
    <cfRule type="expression" dxfId="268" priority="272" stopIfTrue="1">
      <formula>AND(OR($A317="COMPOSICAO",$A317="INSUMO",$A317&lt;&gt;""),$A317&lt;&gt;"")</formula>
    </cfRule>
  </conditionalFormatting>
  <conditionalFormatting sqref="E317">
    <cfRule type="expression" dxfId="267" priority="269" stopIfTrue="1">
      <formula>AND($A317&lt;&gt;"COMPOSICAO",$A317&lt;&gt;"INSUMO",$A317&lt;&gt;"")</formula>
    </cfRule>
    <cfRule type="expression" dxfId="266" priority="270" stopIfTrue="1">
      <formula>AND(OR($A317="COMPOSICAO",$A317="INSUMO",$A317&lt;&gt;""),$A317&lt;&gt;"")</formula>
    </cfRule>
  </conditionalFormatting>
  <conditionalFormatting sqref="E317">
    <cfRule type="expression" dxfId="265" priority="267" stopIfTrue="1">
      <formula>AND($A317&lt;&gt;"COMPOSICAO",$A317&lt;&gt;"INSUMO",$A317&lt;&gt;"")</formula>
    </cfRule>
    <cfRule type="expression" dxfId="264" priority="268" stopIfTrue="1">
      <formula>AND(OR($A317="COMPOSICAO",$A317="INSUMO",$A317&lt;&gt;""),$A317&lt;&gt;"")</formula>
    </cfRule>
  </conditionalFormatting>
  <conditionalFormatting sqref="E317">
    <cfRule type="expression" dxfId="263" priority="265" stopIfTrue="1">
      <formula>AND($A317&lt;&gt;"COMPOSICAO",$A317&lt;&gt;"INSUMO",$A317&lt;&gt;"")</formula>
    </cfRule>
    <cfRule type="expression" dxfId="262" priority="266" stopIfTrue="1">
      <formula>AND(OR($A317="COMPOSICAO",$A317="INSUMO",$A317&lt;&gt;""),$A317&lt;&gt;"")</formula>
    </cfRule>
  </conditionalFormatting>
  <conditionalFormatting sqref="E317">
    <cfRule type="expression" dxfId="261" priority="263" stopIfTrue="1">
      <formula>AND($A317&lt;&gt;"COMPOSICAO",$A317&lt;&gt;"INSUMO",$A317&lt;&gt;"")</formula>
    </cfRule>
    <cfRule type="expression" dxfId="260" priority="264" stopIfTrue="1">
      <formula>AND(OR($A317="COMPOSICAO",$A317="INSUMO",$A317&lt;&gt;""),$A317&lt;&gt;"")</formula>
    </cfRule>
  </conditionalFormatting>
  <conditionalFormatting sqref="E317">
    <cfRule type="expression" dxfId="259" priority="261" stopIfTrue="1">
      <formula>AND($A317&lt;&gt;"COMPOSICAO",$A317&lt;&gt;"INSUMO",$A317&lt;&gt;"")</formula>
    </cfRule>
    <cfRule type="expression" dxfId="258" priority="262" stopIfTrue="1">
      <formula>AND(OR($A317="COMPOSICAO",$A317="INSUMO",$A317&lt;&gt;""),$A317&lt;&gt;"")</formula>
    </cfRule>
  </conditionalFormatting>
  <conditionalFormatting sqref="E317">
    <cfRule type="expression" dxfId="257" priority="259" stopIfTrue="1">
      <formula>AND($A317&lt;&gt;"COMPOSICAO",$A317&lt;&gt;"INSUMO",$A317&lt;&gt;"")</formula>
    </cfRule>
    <cfRule type="expression" dxfId="256" priority="260" stopIfTrue="1">
      <formula>AND(OR($A317="COMPOSICAO",$A317="INSUMO",$A317&lt;&gt;""),$A317&lt;&gt;"")</formula>
    </cfRule>
  </conditionalFormatting>
  <conditionalFormatting sqref="E317">
    <cfRule type="expression" dxfId="255" priority="257" stopIfTrue="1">
      <formula>AND($A317&lt;&gt;"COMPOSICAO",$A317&lt;&gt;"INSUMO",$A317&lt;&gt;"")</formula>
    </cfRule>
    <cfRule type="expression" dxfId="254" priority="258" stopIfTrue="1">
      <formula>AND(OR($A317="COMPOSICAO",$A317="INSUMO",$A317&lt;&gt;""),$A317&lt;&gt;"")</formula>
    </cfRule>
  </conditionalFormatting>
  <conditionalFormatting sqref="E317">
    <cfRule type="expression" dxfId="253" priority="255" stopIfTrue="1">
      <formula>AND($A317&lt;&gt;"COMPOSICAO",$A317&lt;&gt;"INSUMO",$A317&lt;&gt;"")</formula>
    </cfRule>
    <cfRule type="expression" dxfId="252" priority="256" stopIfTrue="1">
      <formula>AND(OR($A317="COMPOSICAO",$A317="INSUMO",$A317&lt;&gt;""),$A317&lt;&gt;"")</formula>
    </cfRule>
  </conditionalFormatting>
  <conditionalFormatting sqref="E317">
    <cfRule type="expression" dxfId="251" priority="253" stopIfTrue="1">
      <formula>AND($A317&lt;&gt;"COMPOSICAO",$A317&lt;&gt;"INSUMO",$A317&lt;&gt;"")</formula>
    </cfRule>
    <cfRule type="expression" dxfId="250" priority="254" stopIfTrue="1">
      <formula>AND(OR($A317="COMPOSICAO",$A317="INSUMO",$A317&lt;&gt;""),$A317&lt;&gt;"")</formula>
    </cfRule>
  </conditionalFormatting>
  <conditionalFormatting sqref="E317">
    <cfRule type="expression" dxfId="249" priority="251" stopIfTrue="1">
      <formula>AND($A317&lt;&gt;"COMPOSICAO",$A317&lt;&gt;"INSUMO",$A317&lt;&gt;"")</formula>
    </cfRule>
    <cfRule type="expression" dxfId="248" priority="252" stopIfTrue="1">
      <formula>AND(OR($A317="COMPOSICAO",$A317="INSUMO",$A317&lt;&gt;""),$A317&lt;&gt;"")</formula>
    </cfRule>
  </conditionalFormatting>
  <conditionalFormatting sqref="F276:F278">
    <cfRule type="expression" dxfId="247" priority="249" stopIfTrue="1">
      <formula>AND($A276&lt;&gt;"COMPOSICAO",$A276&lt;&gt;"INSUMO",$A276&lt;&gt;"")</formula>
    </cfRule>
    <cfRule type="expression" dxfId="246" priority="250" stopIfTrue="1">
      <formula>AND(OR($A276="COMPOSICAO",$A276="INSUMO",$A276&lt;&gt;""),$A276&lt;&gt;"")</formula>
    </cfRule>
  </conditionalFormatting>
  <conditionalFormatting sqref="F283:F285">
    <cfRule type="expression" dxfId="245" priority="247" stopIfTrue="1">
      <formula>AND($A283&lt;&gt;"COMPOSICAO",$A283&lt;&gt;"INSUMO",$A283&lt;&gt;"")</formula>
    </cfRule>
    <cfRule type="expression" dxfId="244" priority="248" stopIfTrue="1">
      <formula>AND(OR($A283="COMPOSICAO",$A283="INSUMO",$A283&lt;&gt;""),$A283&lt;&gt;"")</formula>
    </cfRule>
  </conditionalFormatting>
  <conditionalFormatting sqref="F290:F292">
    <cfRule type="expression" dxfId="243" priority="245" stopIfTrue="1">
      <formula>AND($A290&lt;&gt;"COMPOSICAO",$A290&lt;&gt;"INSUMO",$A290&lt;&gt;"")</formula>
    </cfRule>
    <cfRule type="expression" dxfId="242" priority="246" stopIfTrue="1">
      <formula>AND(OR($A290="COMPOSICAO",$A290="INSUMO",$A290&lt;&gt;""),$A290&lt;&gt;"")</formula>
    </cfRule>
  </conditionalFormatting>
  <conditionalFormatting sqref="F297:F299">
    <cfRule type="expression" dxfId="241" priority="243" stopIfTrue="1">
      <formula>AND($A297&lt;&gt;"COMPOSICAO",$A297&lt;&gt;"INSUMO",$A297&lt;&gt;"")</formula>
    </cfRule>
    <cfRule type="expression" dxfId="240" priority="244" stopIfTrue="1">
      <formula>AND(OR($A297="COMPOSICAO",$A297="INSUMO",$A297&lt;&gt;""),$A297&lt;&gt;"")</formula>
    </cfRule>
  </conditionalFormatting>
  <conditionalFormatting sqref="F304:F306">
    <cfRule type="expression" dxfId="239" priority="241" stopIfTrue="1">
      <formula>AND($A304&lt;&gt;"COMPOSICAO",$A304&lt;&gt;"INSUMO",$A304&lt;&gt;"")</formula>
    </cfRule>
    <cfRule type="expression" dxfId="238" priority="242" stopIfTrue="1">
      <formula>AND(OR($A304="COMPOSICAO",$A304="INSUMO",$A304&lt;&gt;""),$A304&lt;&gt;"")</formula>
    </cfRule>
  </conditionalFormatting>
  <conditionalFormatting sqref="F311:F313">
    <cfRule type="expression" dxfId="237" priority="239" stopIfTrue="1">
      <formula>AND($A311&lt;&gt;"COMPOSICAO",$A311&lt;&gt;"INSUMO",$A311&lt;&gt;"")</formula>
    </cfRule>
    <cfRule type="expression" dxfId="236" priority="240" stopIfTrue="1">
      <formula>AND(OR($A311="COMPOSICAO",$A311="INSUMO",$A311&lt;&gt;""),$A311&lt;&gt;"")</formula>
    </cfRule>
  </conditionalFormatting>
  <conditionalFormatting sqref="F318:F320">
    <cfRule type="expression" dxfId="235" priority="237" stopIfTrue="1">
      <formula>AND($A318&lt;&gt;"COMPOSICAO",$A318&lt;&gt;"INSUMO",$A318&lt;&gt;"")</formula>
    </cfRule>
    <cfRule type="expression" dxfId="234" priority="238" stopIfTrue="1">
      <formula>AND(OR($A318="COMPOSICAO",$A318="INSUMO",$A318&lt;&gt;""),$A318&lt;&gt;"")</formula>
    </cfRule>
  </conditionalFormatting>
  <conditionalFormatting sqref="A324:E327">
    <cfRule type="expression" dxfId="233" priority="235" stopIfTrue="1">
      <formula>AND($A324&lt;&gt;"COMPOSICAO",$A324&lt;&gt;"INSUMO",$A324&lt;&gt;"")</formula>
    </cfRule>
    <cfRule type="expression" dxfId="232" priority="236" stopIfTrue="1">
      <formula>AND(OR($A324="COMPOSICAO",$A324="INSUMO",$A324&lt;&gt;""),$A324&lt;&gt;"")</formula>
    </cfRule>
  </conditionalFormatting>
  <conditionalFormatting sqref="F325:F327">
    <cfRule type="expression" dxfId="231" priority="199" stopIfTrue="1">
      <formula>AND($A325&lt;&gt;"COMPOSICAO",$A325&lt;&gt;"INSUMO",$A325&lt;&gt;"")</formula>
    </cfRule>
    <cfRule type="expression" dxfId="230" priority="200" stopIfTrue="1">
      <formula>AND(OR($A325="COMPOSICAO",$A325="INSUMO",$A325&lt;&gt;""),$A325&lt;&gt;"")</formula>
    </cfRule>
  </conditionalFormatting>
  <conditionalFormatting sqref="E324">
    <cfRule type="expression" dxfId="229" priority="233" stopIfTrue="1">
      <formula>AND($A324&lt;&gt;"COMPOSICAO",$A324&lt;&gt;"INSUMO",$A324&lt;&gt;"")</formula>
    </cfRule>
    <cfRule type="expression" dxfId="228" priority="234" stopIfTrue="1">
      <formula>AND(OR($A324="COMPOSICAO",$A324="INSUMO",$A324&lt;&gt;""),$A324&lt;&gt;"")</formula>
    </cfRule>
  </conditionalFormatting>
  <conditionalFormatting sqref="E324">
    <cfRule type="expression" dxfId="227" priority="231" stopIfTrue="1">
      <formula>AND($A324&lt;&gt;"COMPOSICAO",$A324&lt;&gt;"INSUMO",$A324&lt;&gt;"")</formula>
    </cfRule>
    <cfRule type="expression" dxfId="226" priority="232" stopIfTrue="1">
      <formula>AND(OR($A324="COMPOSICAO",$A324="INSUMO",$A324&lt;&gt;""),$A324&lt;&gt;"")</formula>
    </cfRule>
  </conditionalFormatting>
  <conditionalFormatting sqref="E324">
    <cfRule type="expression" dxfId="225" priority="229" stopIfTrue="1">
      <formula>AND($A324&lt;&gt;"COMPOSICAO",$A324&lt;&gt;"INSUMO",$A324&lt;&gt;"")</formula>
    </cfRule>
    <cfRule type="expression" dxfId="224" priority="230" stopIfTrue="1">
      <formula>AND(OR($A324="COMPOSICAO",$A324="INSUMO",$A324&lt;&gt;""),$A324&lt;&gt;"")</formula>
    </cfRule>
  </conditionalFormatting>
  <conditionalFormatting sqref="E324">
    <cfRule type="expression" dxfId="223" priority="227" stopIfTrue="1">
      <formula>AND($A324&lt;&gt;"COMPOSICAO",$A324&lt;&gt;"INSUMO",$A324&lt;&gt;"")</formula>
    </cfRule>
    <cfRule type="expression" dxfId="222" priority="228" stopIfTrue="1">
      <formula>AND(OR($A324="COMPOSICAO",$A324="INSUMO",$A324&lt;&gt;""),$A324&lt;&gt;"")</formula>
    </cfRule>
  </conditionalFormatting>
  <conditionalFormatting sqref="E324">
    <cfRule type="expression" dxfId="221" priority="225" stopIfTrue="1">
      <formula>AND($A324&lt;&gt;"COMPOSICAO",$A324&lt;&gt;"INSUMO",$A324&lt;&gt;"")</formula>
    </cfRule>
    <cfRule type="expression" dxfId="220" priority="226" stopIfTrue="1">
      <formula>AND(OR($A324="COMPOSICAO",$A324="INSUMO",$A324&lt;&gt;""),$A324&lt;&gt;"")</formula>
    </cfRule>
  </conditionalFormatting>
  <conditionalFormatting sqref="E324">
    <cfRule type="expression" dxfId="219" priority="223" stopIfTrue="1">
      <formula>AND($A324&lt;&gt;"COMPOSICAO",$A324&lt;&gt;"INSUMO",$A324&lt;&gt;"")</formula>
    </cfRule>
    <cfRule type="expression" dxfId="218" priority="224" stopIfTrue="1">
      <formula>AND(OR($A324="COMPOSICAO",$A324="INSUMO",$A324&lt;&gt;""),$A324&lt;&gt;"")</formula>
    </cfRule>
  </conditionalFormatting>
  <conditionalFormatting sqref="E324">
    <cfRule type="expression" dxfId="217" priority="221" stopIfTrue="1">
      <formula>AND($A324&lt;&gt;"COMPOSICAO",$A324&lt;&gt;"INSUMO",$A324&lt;&gt;"")</formula>
    </cfRule>
    <cfRule type="expression" dxfId="216" priority="222" stopIfTrue="1">
      <formula>AND(OR($A324="COMPOSICAO",$A324="INSUMO",$A324&lt;&gt;""),$A324&lt;&gt;"")</formula>
    </cfRule>
  </conditionalFormatting>
  <conditionalFormatting sqref="E324">
    <cfRule type="expression" dxfId="215" priority="219" stopIfTrue="1">
      <formula>AND($A324&lt;&gt;"COMPOSICAO",$A324&lt;&gt;"INSUMO",$A324&lt;&gt;"")</formula>
    </cfRule>
    <cfRule type="expression" dxfId="214" priority="220" stopIfTrue="1">
      <formula>AND(OR($A324="COMPOSICAO",$A324="INSUMO",$A324&lt;&gt;""),$A324&lt;&gt;"")</formula>
    </cfRule>
  </conditionalFormatting>
  <conditionalFormatting sqref="E324">
    <cfRule type="expression" dxfId="213" priority="217" stopIfTrue="1">
      <formula>AND($A324&lt;&gt;"COMPOSICAO",$A324&lt;&gt;"INSUMO",$A324&lt;&gt;"")</formula>
    </cfRule>
    <cfRule type="expression" dxfId="212" priority="218" stopIfTrue="1">
      <formula>AND(OR($A324="COMPOSICAO",$A324="INSUMO",$A324&lt;&gt;""),$A324&lt;&gt;"")</formula>
    </cfRule>
  </conditionalFormatting>
  <conditionalFormatting sqref="E324">
    <cfRule type="expression" dxfId="211" priority="215" stopIfTrue="1">
      <formula>AND($A324&lt;&gt;"COMPOSICAO",$A324&lt;&gt;"INSUMO",$A324&lt;&gt;"")</formula>
    </cfRule>
    <cfRule type="expression" dxfId="210" priority="216" stopIfTrue="1">
      <formula>AND(OR($A324="COMPOSICAO",$A324="INSUMO",$A324&lt;&gt;""),$A324&lt;&gt;"")</formula>
    </cfRule>
  </conditionalFormatting>
  <conditionalFormatting sqref="E324">
    <cfRule type="expression" dxfId="209" priority="213" stopIfTrue="1">
      <formula>AND($A324&lt;&gt;"COMPOSICAO",$A324&lt;&gt;"INSUMO",$A324&lt;&gt;"")</formula>
    </cfRule>
    <cfRule type="expression" dxfId="208" priority="214" stopIfTrue="1">
      <formula>AND(OR($A324="COMPOSICAO",$A324="INSUMO",$A324&lt;&gt;""),$A324&lt;&gt;"")</formula>
    </cfRule>
  </conditionalFormatting>
  <conditionalFormatting sqref="E324">
    <cfRule type="expression" dxfId="207" priority="211" stopIfTrue="1">
      <formula>AND($A324&lt;&gt;"COMPOSICAO",$A324&lt;&gt;"INSUMO",$A324&lt;&gt;"")</formula>
    </cfRule>
    <cfRule type="expression" dxfId="206" priority="212" stopIfTrue="1">
      <formula>AND(OR($A324="COMPOSICAO",$A324="INSUMO",$A324&lt;&gt;""),$A324&lt;&gt;"")</formula>
    </cfRule>
  </conditionalFormatting>
  <conditionalFormatting sqref="E324">
    <cfRule type="expression" dxfId="205" priority="209" stopIfTrue="1">
      <formula>AND($A324&lt;&gt;"COMPOSICAO",$A324&lt;&gt;"INSUMO",$A324&lt;&gt;"")</formula>
    </cfRule>
    <cfRule type="expression" dxfId="204" priority="210" stopIfTrue="1">
      <formula>AND(OR($A324="COMPOSICAO",$A324="INSUMO",$A324&lt;&gt;""),$A324&lt;&gt;"")</formula>
    </cfRule>
  </conditionalFormatting>
  <conditionalFormatting sqref="E324">
    <cfRule type="expression" dxfId="203" priority="207" stopIfTrue="1">
      <formula>AND($A324&lt;&gt;"COMPOSICAO",$A324&lt;&gt;"INSUMO",$A324&lt;&gt;"")</formula>
    </cfRule>
    <cfRule type="expression" dxfId="202" priority="208" stopIfTrue="1">
      <formula>AND(OR($A324="COMPOSICAO",$A324="INSUMO",$A324&lt;&gt;""),$A324&lt;&gt;"")</formula>
    </cfRule>
  </conditionalFormatting>
  <conditionalFormatting sqref="E324">
    <cfRule type="expression" dxfId="201" priority="205" stopIfTrue="1">
      <formula>AND($A324&lt;&gt;"COMPOSICAO",$A324&lt;&gt;"INSUMO",$A324&lt;&gt;"")</formula>
    </cfRule>
    <cfRule type="expression" dxfId="200" priority="206" stopIfTrue="1">
      <formula>AND(OR($A324="COMPOSICAO",$A324="INSUMO",$A324&lt;&gt;""),$A324&lt;&gt;"")</formula>
    </cfRule>
  </conditionalFormatting>
  <conditionalFormatting sqref="E324">
    <cfRule type="expression" dxfId="199" priority="203" stopIfTrue="1">
      <formula>AND($A324&lt;&gt;"COMPOSICAO",$A324&lt;&gt;"INSUMO",$A324&lt;&gt;"")</formula>
    </cfRule>
    <cfRule type="expression" dxfId="198" priority="204" stopIfTrue="1">
      <formula>AND(OR($A324="COMPOSICAO",$A324="INSUMO",$A324&lt;&gt;""),$A324&lt;&gt;"")</formula>
    </cfRule>
  </conditionalFormatting>
  <conditionalFormatting sqref="A344:E347">
    <cfRule type="expression" dxfId="197" priority="197" stopIfTrue="1">
      <formula>AND($A344&lt;&gt;"COMPOSICAO",$A344&lt;&gt;"INSUMO",$A344&lt;&gt;"")</formula>
    </cfRule>
    <cfRule type="expression" dxfId="196" priority="198" stopIfTrue="1">
      <formula>AND(OR($A344="COMPOSICAO",$A344="INSUMO",$A344&lt;&gt;""),$A344&lt;&gt;"")</formula>
    </cfRule>
  </conditionalFormatting>
  <conditionalFormatting sqref="E344">
    <cfRule type="expression" dxfId="195" priority="195" stopIfTrue="1">
      <formula>AND($A344&lt;&gt;"COMPOSICAO",$A344&lt;&gt;"INSUMO",$A344&lt;&gt;"")</formula>
    </cfRule>
    <cfRule type="expression" dxfId="194" priority="196" stopIfTrue="1">
      <formula>AND(OR($A344="COMPOSICAO",$A344="INSUMO",$A344&lt;&gt;""),$A344&lt;&gt;"")</formula>
    </cfRule>
  </conditionalFormatting>
  <conditionalFormatting sqref="E344">
    <cfRule type="expression" dxfId="193" priority="193" stopIfTrue="1">
      <formula>AND($A344&lt;&gt;"COMPOSICAO",$A344&lt;&gt;"INSUMO",$A344&lt;&gt;"")</formula>
    </cfRule>
    <cfRule type="expression" dxfId="192" priority="194" stopIfTrue="1">
      <formula>AND(OR($A344="COMPOSICAO",$A344="INSUMO",$A344&lt;&gt;""),$A344&lt;&gt;"")</formula>
    </cfRule>
  </conditionalFormatting>
  <conditionalFormatting sqref="E344">
    <cfRule type="expression" dxfId="191" priority="191" stopIfTrue="1">
      <formula>AND($A344&lt;&gt;"COMPOSICAO",$A344&lt;&gt;"INSUMO",$A344&lt;&gt;"")</formula>
    </cfRule>
    <cfRule type="expression" dxfId="190" priority="192" stopIfTrue="1">
      <formula>AND(OR($A344="COMPOSICAO",$A344="INSUMO",$A344&lt;&gt;""),$A344&lt;&gt;"")</formula>
    </cfRule>
  </conditionalFormatting>
  <conditionalFormatting sqref="E344">
    <cfRule type="expression" dxfId="189" priority="189" stopIfTrue="1">
      <formula>AND($A344&lt;&gt;"COMPOSICAO",$A344&lt;&gt;"INSUMO",$A344&lt;&gt;"")</formula>
    </cfRule>
    <cfRule type="expression" dxfId="188" priority="190" stopIfTrue="1">
      <formula>AND(OR($A344="COMPOSICAO",$A344="INSUMO",$A344&lt;&gt;""),$A344&lt;&gt;"")</formula>
    </cfRule>
  </conditionalFormatting>
  <conditionalFormatting sqref="E344">
    <cfRule type="expression" dxfId="187" priority="187" stopIfTrue="1">
      <formula>AND($A344&lt;&gt;"COMPOSICAO",$A344&lt;&gt;"INSUMO",$A344&lt;&gt;"")</formula>
    </cfRule>
    <cfRule type="expression" dxfId="186" priority="188" stopIfTrue="1">
      <formula>AND(OR($A344="COMPOSICAO",$A344="INSUMO",$A344&lt;&gt;""),$A344&lt;&gt;"")</formula>
    </cfRule>
  </conditionalFormatting>
  <conditionalFormatting sqref="E344">
    <cfRule type="expression" dxfId="185" priority="185" stopIfTrue="1">
      <formula>AND($A344&lt;&gt;"COMPOSICAO",$A344&lt;&gt;"INSUMO",$A344&lt;&gt;"")</formula>
    </cfRule>
    <cfRule type="expression" dxfId="184" priority="186" stopIfTrue="1">
      <formula>AND(OR($A344="COMPOSICAO",$A344="INSUMO",$A344&lt;&gt;""),$A344&lt;&gt;"")</formula>
    </cfRule>
  </conditionalFormatting>
  <conditionalFormatting sqref="E344">
    <cfRule type="expression" dxfId="183" priority="183" stopIfTrue="1">
      <formula>AND($A344&lt;&gt;"COMPOSICAO",$A344&lt;&gt;"INSUMO",$A344&lt;&gt;"")</formula>
    </cfRule>
    <cfRule type="expression" dxfId="182" priority="184" stopIfTrue="1">
      <formula>AND(OR($A344="COMPOSICAO",$A344="INSUMO",$A344&lt;&gt;""),$A344&lt;&gt;"")</formula>
    </cfRule>
  </conditionalFormatting>
  <conditionalFormatting sqref="E344">
    <cfRule type="expression" dxfId="181" priority="181" stopIfTrue="1">
      <formula>AND($A344&lt;&gt;"COMPOSICAO",$A344&lt;&gt;"INSUMO",$A344&lt;&gt;"")</formula>
    </cfRule>
    <cfRule type="expression" dxfId="180" priority="182" stopIfTrue="1">
      <formula>AND(OR($A344="COMPOSICAO",$A344="INSUMO",$A344&lt;&gt;""),$A344&lt;&gt;"")</formula>
    </cfRule>
  </conditionalFormatting>
  <conditionalFormatting sqref="E344">
    <cfRule type="expression" dxfId="179" priority="179" stopIfTrue="1">
      <formula>AND($A344&lt;&gt;"COMPOSICAO",$A344&lt;&gt;"INSUMO",$A344&lt;&gt;"")</formula>
    </cfRule>
    <cfRule type="expression" dxfId="178" priority="180" stopIfTrue="1">
      <formula>AND(OR($A344="COMPOSICAO",$A344="INSUMO",$A344&lt;&gt;""),$A344&lt;&gt;"")</formula>
    </cfRule>
  </conditionalFormatting>
  <conditionalFormatting sqref="E344">
    <cfRule type="expression" dxfId="177" priority="177" stopIfTrue="1">
      <formula>AND($A344&lt;&gt;"COMPOSICAO",$A344&lt;&gt;"INSUMO",$A344&lt;&gt;"")</formula>
    </cfRule>
    <cfRule type="expression" dxfId="176" priority="178" stopIfTrue="1">
      <formula>AND(OR($A344="COMPOSICAO",$A344="INSUMO",$A344&lt;&gt;""),$A344&lt;&gt;"")</formula>
    </cfRule>
  </conditionalFormatting>
  <conditionalFormatting sqref="E344">
    <cfRule type="expression" dxfId="175" priority="175" stopIfTrue="1">
      <formula>AND($A344&lt;&gt;"COMPOSICAO",$A344&lt;&gt;"INSUMO",$A344&lt;&gt;"")</formula>
    </cfRule>
    <cfRule type="expression" dxfId="174" priority="176" stopIfTrue="1">
      <formula>AND(OR($A344="COMPOSICAO",$A344="INSUMO",$A344&lt;&gt;""),$A344&lt;&gt;"")</formula>
    </cfRule>
  </conditionalFormatting>
  <conditionalFormatting sqref="E344">
    <cfRule type="expression" dxfId="173" priority="173" stopIfTrue="1">
      <formula>AND($A344&lt;&gt;"COMPOSICAO",$A344&lt;&gt;"INSUMO",$A344&lt;&gt;"")</formula>
    </cfRule>
    <cfRule type="expression" dxfId="172" priority="174" stopIfTrue="1">
      <formula>AND(OR($A344="COMPOSICAO",$A344="INSUMO",$A344&lt;&gt;""),$A344&lt;&gt;"")</formula>
    </cfRule>
  </conditionalFormatting>
  <conditionalFormatting sqref="E344">
    <cfRule type="expression" dxfId="171" priority="171" stopIfTrue="1">
      <formula>AND($A344&lt;&gt;"COMPOSICAO",$A344&lt;&gt;"INSUMO",$A344&lt;&gt;"")</formula>
    </cfRule>
    <cfRule type="expression" dxfId="170" priority="172" stopIfTrue="1">
      <formula>AND(OR($A344="COMPOSICAO",$A344="INSUMO",$A344&lt;&gt;""),$A344&lt;&gt;"")</formula>
    </cfRule>
  </conditionalFormatting>
  <conditionalFormatting sqref="E344">
    <cfRule type="expression" dxfId="169" priority="169" stopIfTrue="1">
      <formula>AND($A344&lt;&gt;"COMPOSICAO",$A344&lt;&gt;"INSUMO",$A344&lt;&gt;"")</formula>
    </cfRule>
    <cfRule type="expression" dxfId="168" priority="170" stopIfTrue="1">
      <formula>AND(OR($A344="COMPOSICAO",$A344="INSUMO",$A344&lt;&gt;""),$A344&lt;&gt;"")</formula>
    </cfRule>
  </conditionalFormatting>
  <conditionalFormatting sqref="E344">
    <cfRule type="expression" dxfId="167" priority="167" stopIfTrue="1">
      <formula>AND($A344&lt;&gt;"COMPOSICAO",$A344&lt;&gt;"INSUMO",$A344&lt;&gt;"")</formula>
    </cfRule>
    <cfRule type="expression" dxfId="166" priority="168" stopIfTrue="1">
      <formula>AND(OR($A344="COMPOSICAO",$A344="INSUMO",$A344&lt;&gt;""),$A344&lt;&gt;"")</formula>
    </cfRule>
  </conditionalFormatting>
  <conditionalFormatting sqref="E344">
    <cfRule type="expression" dxfId="165" priority="165" stopIfTrue="1">
      <formula>AND($A344&lt;&gt;"COMPOSICAO",$A344&lt;&gt;"INSUMO",$A344&lt;&gt;"")</formula>
    </cfRule>
    <cfRule type="expression" dxfId="164" priority="166" stopIfTrue="1">
      <formula>AND(OR($A344="COMPOSICAO",$A344="INSUMO",$A344&lt;&gt;""),$A344&lt;&gt;"")</formula>
    </cfRule>
  </conditionalFormatting>
  <conditionalFormatting sqref="E344">
    <cfRule type="expression" dxfId="163" priority="163" stopIfTrue="1">
      <formula>AND($A344&lt;&gt;"COMPOSICAO",$A344&lt;&gt;"INSUMO",$A344&lt;&gt;"")</formula>
    </cfRule>
    <cfRule type="expression" dxfId="162" priority="164" stopIfTrue="1">
      <formula>AND(OR($A344="COMPOSICAO",$A344="INSUMO",$A344&lt;&gt;""),$A344&lt;&gt;"")</formula>
    </cfRule>
  </conditionalFormatting>
  <conditionalFormatting sqref="E344">
    <cfRule type="expression" dxfId="161" priority="161" stopIfTrue="1">
      <formula>AND($A344&lt;&gt;"COMPOSICAO",$A344&lt;&gt;"INSUMO",$A344&lt;&gt;"")</formula>
    </cfRule>
    <cfRule type="expression" dxfId="160" priority="162" stopIfTrue="1">
      <formula>AND(OR($A344="COMPOSICAO",$A344="INSUMO",$A344&lt;&gt;""),$A344&lt;&gt;"")</formula>
    </cfRule>
  </conditionalFormatting>
  <conditionalFormatting sqref="F345:F347">
    <cfRule type="expression" dxfId="159" priority="159" stopIfTrue="1">
      <formula>AND($A345&lt;&gt;"COMPOSICAO",$A345&lt;&gt;"INSUMO",$A345&lt;&gt;"")</formula>
    </cfRule>
    <cfRule type="expression" dxfId="158" priority="160" stopIfTrue="1">
      <formula>AND(OR($A345="COMPOSICAO",$A345="INSUMO",$A345&lt;&gt;""),$A345&lt;&gt;"")</formula>
    </cfRule>
  </conditionalFormatting>
  <conditionalFormatting sqref="A359:E360">
    <cfRule type="expression" dxfId="157" priority="157" stopIfTrue="1">
      <formula>AND($A359&lt;&gt;"COMPOSICAO",$A359&lt;&gt;"INSUMO",$A359&lt;&gt;"")</formula>
    </cfRule>
    <cfRule type="expression" dxfId="156" priority="158" stopIfTrue="1">
      <formula>AND(OR($A359="COMPOSICAO",$A359="INSUMO",$A359&lt;&gt;""),$A359&lt;&gt;"")</formula>
    </cfRule>
  </conditionalFormatting>
  <conditionalFormatting sqref="G360 F359:G359">
    <cfRule type="expression" dxfId="155" priority="155" stopIfTrue="1">
      <formula>AND($A359&lt;&gt;"COMPOSICAO",$A359&lt;&gt;"INSUMO",$A359&lt;&gt;"")</formula>
    </cfRule>
    <cfRule type="expression" dxfId="154" priority="156" stopIfTrue="1">
      <formula>AND(OR($A359="COMPOSICAO",$A359="INSUMO",$A359&lt;&gt;""),$A359&lt;&gt;"")</formula>
    </cfRule>
  </conditionalFormatting>
  <conditionalFormatting sqref="F360:G360">
    <cfRule type="expression" dxfId="153" priority="153" stopIfTrue="1">
      <formula>AND($A360&lt;&gt;"COMPOSICAO",$A360&lt;&gt;"INSUMO",$A360&lt;&gt;"")</formula>
    </cfRule>
    <cfRule type="expression" dxfId="152" priority="154" stopIfTrue="1">
      <formula>AND(OR($A360="COMPOSICAO",$A360="INSUMO",$A360&lt;&gt;""),$A360&lt;&gt;"")</formula>
    </cfRule>
  </conditionalFormatting>
  <conditionalFormatting sqref="E351">
    <cfRule type="expression" dxfId="151" priority="151" stopIfTrue="1">
      <formula>AND($A351&lt;&gt;"COMPOSICAO",$A351&lt;&gt;"INSUMO",$A351&lt;&gt;"")</formula>
    </cfRule>
    <cfRule type="expression" dxfId="150" priority="152" stopIfTrue="1">
      <formula>AND(OR($A351="COMPOSICAO",$A351="INSUMO",$A351&lt;&gt;""),$A351&lt;&gt;"")</formula>
    </cfRule>
  </conditionalFormatting>
  <conditionalFormatting sqref="E351">
    <cfRule type="expression" dxfId="149" priority="149" stopIfTrue="1">
      <formula>AND($A351&lt;&gt;"COMPOSICAO",$A351&lt;&gt;"INSUMO",$A351&lt;&gt;"")</formula>
    </cfRule>
    <cfRule type="expression" dxfId="148" priority="150" stopIfTrue="1">
      <formula>AND(OR($A351="COMPOSICAO",$A351="INSUMO",$A351&lt;&gt;""),$A351&lt;&gt;"")</formula>
    </cfRule>
  </conditionalFormatting>
  <conditionalFormatting sqref="A364:E368">
    <cfRule type="expression" dxfId="147" priority="147" stopIfTrue="1">
      <formula>AND($A364&lt;&gt;"COMPOSICAO",$A364&lt;&gt;"INSUMO",$A364&lt;&gt;"")</formula>
    </cfRule>
    <cfRule type="expression" dxfId="146" priority="148" stopIfTrue="1">
      <formula>AND(OR($A364="COMPOSICAO",$A364="INSUMO",$A364&lt;&gt;""),$A364&lt;&gt;"")</formula>
    </cfRule>
  </conditionalFormatting>
  <conditionalFormatting sqref="F365:G368">
    <cfRule type="expression" dxfId="145" priority="145" stopIfTrue="1">
      <formula>AND($A365&lt;&gt;"COMPOSICAO",$A365&lt;&gt;"INSUMO",$A365&lt;&gt;"")</formula>
    </cfRule>
    <cfRule type="expression" dxfId="144" priority="146" stopIfTrue="1">
      <formula>AND(OR($A365="COMPOSICAO",$A365="INSUMO",$A365&lt;&gt;""),$A365&lt;&gt;"")</formula>
    </cfRule>
  </conditionalFormatting>
  <conditionalFormatting sqref="E364">
    <cfRule type="expression" dxfId="143" priority="143" stopIfTrue="1">
      <formula>AND($A364&lt;&gt;"COMPOSICAO",$A364&lt;&gt;"INSUMO",$A364&lt;&gt;"")</formula>
    </cfRule>
    <cfRule type="expression" dxfId="142" priority="144" stopIfTrue="1">
      <formula>AND(OR($A364="COMPOSICAO",$A364="INSUMO",$A364&lt;&gt;""),$A364&lt;&gt;"")</formula>
    </cfRule>
  </conditionalFormatting>
  <conditionalFormatting sqref="E364">
    <cfRule type="expression" dxfId="141" priority="141" stopIfTrue="1">
      <formula>AND($A364&lt;&gt;"COMPOSICAO",$A364&lt;&gt;"INSUMO",$A364&lt;&gt;"")</formula>
    </cfRule>
    <cfRule type="expression" dxfId="140" priority="142" stopIfTrue="1">
      <formula>AND(OR($A364="COMPOSICAO",$A364="INSUMO",$A364&lt;&gt;""),$A364&lt;&gt;"")</formula>
    </cfRule>
  </conditionalFormatting>
  <conditionalFormatting sqref="E364">
    <cfRule type="expression" dxfId="139" priority="139" stopIfTrue="1">
      <formula>AND($A364&lt;&gt;"COMPOSICAO",$A364&lt;&gt;"INSUMO",$A364&lt;&gt;"")</formula>
    </cfRule>
    <cfRule type="expression" dxfId="138" priority="140" stopIfTrue="1">
      <formula>AND(OR($A364="COMPOSICAO",$A364="INSUMO",$A364&lt;&gt;""),$A364&lt;&gt;"")</formula>
    </cfRule>
  </conditionalFormatting>
  <conditionalFormatting sqref="A372:E376">
    <cfRule type="expression" dxfId="137" priority="137" stopIfTrue="1">
      <formula>AND($A372&lt;&gt;"COMPOSICAO",$A372&lt;&gt;"INSUMO",$A372&lt;&gt;"")</formula>
    </cfRule>
    <cfRule type="expression" dxfId="136" priority="138" stopIfTrue="1">
      <formula>AND(OR($A372="COMPOSICAO",$A372="INSUMO",$A372&lt;&gt;""),$A372&lt;&gt;"")</formula>
    </cfRule>
  </conditionalFormatting>
  <conditionalFormatting sqref="F373:G376">
    <cfRule type="expression" dxfId="135" priority="135" stopIfTrue="1">
      <formula>AND($A373&lt;&gt;"COMPOSICAO",$A373&lt;&gt;"INSUMO",$A373&lt;&gt;"")</formula>
    </cfRule>
    <cfRule type="expression" dxfId="134" priority="136" stopIfTrue="1">
      <formula>AND(OR($A373="COMPOSICAO",$A373="INSUMO",$A373&lt;&gt;""),$A373&lt;&gt;"")</formula>
    </cfRule>
  </conditionalFormatting>
  <conditionalFormatting sqref="A380:E384">
    <cfRule type="expression" dxfId="133" priority="133" stopIfTrue="1">
      <formula>AND($A380&lt;&gt;"COMPOSICAO",$A380&lt;&gt;"INSUMO",$A380&lt;&gt;"")</formula>
    </cfRule>
    <cfRule type="expression" dxfId="132" priority="134" stopIfTrue="1">
      <formula>AND(OR($A380="COMPOSICAO",$A380="INSUMO",$A380&lt;&gt;""),$A380&lt;&gt;"")</formula>
    </cfRule>
  </conditionalFormatting>
  <conditionalFormatting sqref="F381:G382 G383:G384">
    <cfRule type="expression" dxfId="131" priority="131" stopIfTrue="1">
      <formula>AND($A381&lt;&gt;"COMPOSICAO",$A381&lt;&gt;"INSUMO",$A381&lt;&gt;"")</formula>
    </cfRule>
    <cfRule type="expression" dxfId="130" priority="132" stopIfTrue="1">
      <formula>AND(OR($A381="COMPOSICAO",$A381="INSUMO",$A381&lt;&gt;""),$A381&lt;&gt;"")</formula>
    </cfRule>
  </conditionalFormatting>
  <conditionalFormatting sqref="E331">
    <cfRule type="expression" dxfId="129" priority="129" stopIfTrue="1">
      <formula>AND($A331&lt;&gt;"COMPOSICAO",$A331&lt;&gt;"INSUMO",$A331&lt;&gt;"")</formula>
    </cfRule>
    <cfRule type="expression" dxfId="128" priority="130" stopIfTrue="1">
      <formula>AND(OR($A331="COMPOSICAO",$A331="INSUMO",$A331&lt;&gt;""),$A331&lt;&gt;"")</formula>
    </cfRule>
  </conditionalFormatting>
  <conditionalFormatting sqref="E331">
    <cfRule type="expression" dxfId="127" priority="127" stopIfTrue="1">
      <formula>AND($A331&lt;&gt;"COMPOSICAO",$A331&lt;&gt;"INSUMO",$A331&lt;&gt;"")</formula>
    </cfRule>
    <cfRule type="expression" dxfId="126" priority="128" stopIfTrue="1">
      <formula>AND(OR($A331="COMPOSICAO",$A331="INSUMO",$A331&lt;&gt;""),$A331&lt;&gt;"")</formula>
    </cfRule>
  </conditionalFormatting>
  <conditionalFormatting sqref="E331">
    <cfRule type="expression" dxfId="125" priority="125" stopIfTrue="1">
      <formula>AND($A331&lt;&gt;"COMPOSICAO",$A331&lt;&gt;"INSUMO",$A331&lt;&gt;"")</formula>
    </cfRule>
    <cfRule type="expression" dxfId="124" priority="126" stopIfTrue="1">
      <formula>AND(OR($A331="COMPOSICAO",$A331="INSUMO",$A331&lt;&gt;""),$A331&lt;&gt;"")</formula>
    </cfRule>
  </conditionalFormatting>
  <conditionalFormatting sqref="E331">
    <cfRule type="expression" dxfId="123" priority="123" stopIfTrue="1">
      <formula>AND($A331&lt;&gt;"COMPOSICAO",$A331&lt;&gt;"INSUMO",$A331&lt;&gt;"")</formula>
    </cfRule>
    <cfRule type="expression" dxfId="122" priority="124" stopIfTrue="1">
      <formula>AND(OR($A331="COMPOSICAO",$A331="INSUMO",$A331&lt;&gt;""),$A331&lt;&gt;"")</formula>
    </cfRule>
  </conditionalFormatting>
  <conditionalFormatting sqref="E331">
    <cfRule type="expression" dxfId="121" priority="121" stopIfTrue="1">
      <formula>AND($A331&lt;&gt;"COMPOSICAO",$A331&lt;&gt;"INSUMO",$A331&lt;&gt;"")</formula>
    </cfRule>
    <cfRule type="expression" dxfId="120" priority="122" stopIfTrue="1">
      <formula>AND(OR($A331="COMPOSICAO",$A331="INSUMO",$A331&lt;&gt;""),$A331&lt;&gt;"")</formula>
    </cfRule>
  </conditionalFormatting>
  <conditionalFormatting sqref="E331">
    <cfRule type="expression" dxfId="119" priority="119" stopIfTrue="1">
      <formula>AND($A331&lt;&gt;"COMPOSICAO",$A331&lt;&gt;"INSUMO",$A331&lt;&gt;"")</formula>
    </cfRule>
    <cfRule type="expression" dxfId="118" priority="120" stopIfTrue="1">
      <formula>AND(OR($A331="COMPOSICAO",$A331="INSUMO",$A331&lt;&gt;""),$A331&lt;&gt;"")</formula>
    </cfRule>
  </conditionalFormatting>
  <conditionalFormatting sqref="E331">
    <cfRule type="expression" dxfId="117" priority="117" stopIfTrue="1">
      <formula>AND($A331&lt;&gt;"COMPOSICAO",$A331&lt;&gt;"INSUMO",$A331&lt;&gt;"")</formula>
    </cfRule>
    <cfRule type="expression" dxfId="116" priority="118" stopIfTrue="1">
      <formula>AND(OR($A331="COMPOSICAO",$A331="INSUMO",$A331&lt;&gt;""),$A331&lt;&gt;"")</formula>
    </cfRule>
  </conditionalFormatting>
  <conditionalFormatting sqref="E331">
    <cfRule type="expression" dxfId="115" priority="115" stopIfTrue="1">
      <formula>AND($A331&lt;&gt;"COMPOSICAO",$A331&lt;&gt;"INSUMO",$A331&lt;&gt;"")</formula>
    </cfRule>
    <cfRule type="expression" dxfId="114" priority="116" stopIfTrue="1">
      <formula>AND(OR($A331="COMPOSICAO",$A331="INSUMO",$A331&lt;&gt;""),$A331&lt;&gt;"")</formula>
    </cfRule>
  </conditionalFormatting>
  <conditionalFormatting sqref="E331">
    <cfRule type="expression" dxfId="113" priority="113" stopIfTrue="1">
      <formula>AND($A331&lt;&gt;"COMPOSICAO",$A331&lt;&gt;"INSUMO",$A331&lt;&gt;"")</formula>
    </cfRule>
    <cfRule type="expression" dxfId="112" priority="114" stopIfTrue="1">
      <formula>AND(OR($A331="COMPOSICAO",$A331="INSUMO",$A331&lt;&gt;""),$A331&lt;&gt;"")</formula>
    </cfRule>
  </conditionalFormatting>
  <conditionalFormatting sqref="E331">
    <cfRule type="expression" dxfId="111" priority="111" stopIfTrue="1">
      <formula>AND($A331&lt;&gt;"COMPOSICAO",$A331&lt;&gt;"INSUMO",$A331&lt;&gt;"")</formula>
    </cfRule>
    <cfRule type="expression" dxfId="110" priority="112" stopIfTrue="1">
      <formula>AND(OR($A331="COMPOSICAO",$A331="INSUMO",$A331&lt;&gt;""),$A331&lt;&gt;"")</formula>
    </cfRule>
  </conditionalFormatting>
  <conditionalFormatting sqref="E331">
    <cfRule type="expression" dxfId="109" priority="109" stopIfTrue="1">
      <formula>AND($A331&lt;&gt;"COMPOSICAO",$A331&lt;&gt;"INSUMO",$A331&lt;&gt;"")</formula>
    </cfRule>
    <cfRule type="expression" dxfId="108" priority="110" stopIfTrue="1">
      <formula>AND(OR($A331="COMPOSICAO",$A331="INSUMO",$A331&lt;&gt;""),$A331&lt;&gt;"")</formula>
    </cfRule>
  </conditionalFormatting>
  <conditionalFormatting sqref="E331">
    <cfRule type="expression" dxfId="107" priority="107" stopIfTrue="1">
      <formula>AND($A331&lt;&gt;"COMPOSICAO",$A331&lt;&gt;"INSUMO",$A331&lt;&gt;"")</formula>
    </cfRule>
    <cfRule type="expression" dxfId="106" priority="108" stopIfTrue="1">
      <formula>AND(OR($A331="COMPOSICAO",$A331="INSUMO",$A331&lt;&gt;""),$A331&lt;&gt;"")</formula>
    </cfRule>
  </conditionalFormatting>
  <conditionalFormatting sqref="E331">
    <cfRule type="expression" dxfId="105" priority="105" stopIfTrue="1">
      <formula>AND($A331&lt;&gt;"COMPOSICAO",$A331&lt;&gt;"INSUMO",$A331&lt;&gt;"")</formula>
    </cfRule>
    <cfRule type="expression" dxfId="104" priority="106" stopIfTrue="1">
      <formula>AND(OR($A331="COMPOSICAO",$A331="INSUMO",$A331&lt;&gt;""),$A331&lt;&gt;"")</formula>
    </cfRule>
  </conditionalFormatting>
  <conditionalFormatting sqref="E331">
    <cfRule type="expression" dxfId="103" priority="103" stopIfTrue="1">
      <formula>AND($A331&lt;&gt;"COMPOSICAO",$A331&lt;&gt;"INSUMO",$A331&lt;&gt;"")</formula>
    </cfRule>
    <cfRule type="expression" dxfId="102" priority="104" stopIfTrue="1">
      <formula>AND(OR($A331="COMPOSICAO",$A331="INSUMO",$A331&lt;&gt;""),$A331&lt;&gt;"")</formula>
    </cfRule>
  </conditionalFormatting>
  <conditionalFormatting sqref="E331">
    <cfRule type="expression" dxfId="101" priority="101" stopIfTrue="1">
      <formula>AND($A331&lt;&gt;"COMPOSICAO",$A331&lt;&gt;"INSUMO",$A331&lt;&gt;"")</formula>
    </cfRule>
    <cfRule type="expression" dxfId="100" priority="102" stopIfTrue="1">
      <formula>AND(OR($A331="COMPOSICAO",$A331="INSUMO",$A331&lt;&gt;""),$A331&lt;&gt;"")</formula>
    </cfRule>
  </conditionalFormatting>
  <conditionalFormatting sqref="E331">
    <cfRule type="expression" dxfId="99" priority="99" stopIfTrue="1">
      <formula>AND($A331&lt;&gt;"COMPOSICAO",$A331&lt;&gt;"INSUMO",$A331&lt;&gt;"")</formula>
    </cfRule>
    <cfRule type="expression" dxfId="98" priority="100" stopIfTrue="1">
      <formula>AND(OR($A331="COMPOSICAO",$A331="INSUMO",$A331&lt;&gt;""),$A331&lt;&gt;"")</formula>
    </cfRule>
  </conditionalFormatting>
  <conditionalFormatting sqref="E331">
    <cfRule type="expression" dxfId="97" priority="97" stopIfTrue="1">
      <formula>AND($A331&lt;&gt;"COMPOSICAO",$A331&lt;&gt;"INSUMO",$A331&lt;&gt;"")</formula>
    </cfRule>
    <cfRule type="expression" dxfId="96" priority="98" stopIfTrue="1">
      <formula>AND(OR($A331="COMPOSICAO",$A331="INSUMO",$A331&lt;&gt;""),$A331&lt;&gt;"")</formula>
    </cfRule>
  </conditionalFormatting>
  <conditionalFormatting sqref="E331">
    <cfRule type="expression" dxfId="95" priority="95" stopIfTrue="1">
      <formula>AND($A331&lt;&gt;"COMPOSICAO",$A331&lt;&gt;"INSUMO",$A331&lt;&gt;"")</formula>
    </cfRule>
    <cfRule type="expression" dxfId="94" priority="96" stopIfTrue="1">
      <formula>AND(OR($A331="COMPOSICAO",$A331="INSUMO",$A331&lt;&gt;""),$A331&lt;&gt;"")</formula>
    </cfRule>
  </conditionalFormatting>
  <conditionalFormatting sqref="F383:F384">
    <cfRule type="expression" dxfId="93" priority="93" stopIfTrue="1">
      <formula>AND($A383&lt;&gt;"COMPOSICAO",$A383&lt;&gt;"INSUMO",$A383&lt;&gt;"")</formula>
    </cfRule>
    <cfRule type="expression" dxfId="92" priority="94" stopIfTrue="1">
      <formula>AND(OR($A383="COMPOSICAO",$A383="INSUMO",$A383&lt;&gt;""),$A383&lt;&gt;"")</formula>
    </cfRule>
  </conditionalFormatting>
  <conditionalFormatting sqref="A160:E163">
    <cfRule type="expression" dxfId="91" priority="89" stopIfTrue="1">
      <formula>AND($A160&lt;&gt;"COMPOSICAO",$A160&lt;&gt;"INSUMO",$A160&lt;&gt;"")</formula>
    </cfRule>
    <cfRule type="expression" dxfId="90" priority="90" stopIfTrue="1">
      <formula>AND(OR($A160="COMPOSICAO",$A160="INSUMO",$A160&lt;&gt;""),$A160&lt;&gt;"")</formula>
    </cfRule>
  </conditionalFormatting>
  <conditionalFormatting sqref="B166">
    <cfRule type="expression" dxfId="89" priority="91" stopIfTrue="1">
      <formula>AND(#REF!&lt;&gt;"COMPOSICAO",#REF!&lt;&gt;"INSUMO",#REF!&lt;&gt;"")</formula>
    </cfRule>
    <cfRule type="expression" dxfId="88" priority="92" stopIfTrue="1">
      <formula>AND(OR(#REF!="COMPOSICAO",#REF!="INSUMO",#REF!&lt;&gt;""),#REF!&lt;&gt;"")</formula>
    </cfRule>
  </conditionalFormatting>
  <conditionalFormatting sqref="C166">
    <cfRule type="expression" dxfId="87" priority="87" stopIfTrue="1">
      <formula>AND(#REF!&lt;&gt;"COMPOSICAO",#REF!&lt;&gt;"INSUMO",#REF!&lt;&gt;"")</formula>
    </cfRule>
    <cfRule type="expression" dxfId="86" priority="88" stopIfTrue="1">
      <formula>AND(OR(#REF!="COMPOSICAO",#REF!="INSUMO",#REF!&lt;&gt;""),#REF!&lt;&gt;"")</formula>
    </cfRule>
  </conditionalFormatting>
  <conditionalFormatting sqref="A164:E166">
    <cfRule type="expression" dxfId="85" priority="85" stopIfTrue="1">
      <formula>AND($A164&lt;&gt;"COMPOSICAO",$A164&lt;&gt;"INSUMO",$A164&lt;&gt;"")</formula>
    </cfRule>
    <cfRule type="expression" dxfId="84" priority="86" stopIfTrue="1">
      <formula>AND(OR($A164="COMPOSICAO",$A164="INSUMO",$A164&lt;&gt;""),$A164&lt;&gt;"")</formula>
    </cfRule>
  </conditionalFormatting>
  <conditionalFormatting sqref="A164:E165">
    <cfRule type="expression" dxfId="83" priority="83" stopIfTrue="1">
      <formula>AND($A164&lt;&gt;"COMPOSICAO",$A164&lt;&gt;"INSUMO",$A164&lt;&gt;"")</formula>
    </cfRule>
    <cfRule type="expression" dxfId="82" priority="84" stopIfTrue="1">
      <formula>AND(OR($A164="COMPOSICAO",$A164="INSUMO",$A164&lt;&gt;""),$A164&lt;&gt;"")</formula>
    </cfRule>
  </conditionalFormatting>
  <conditionalFormatting sqref="E160">
    <cfRule type="expression" dxfId="81" priority="81" stopIfTrue="1">
      <formula>AND($A160&lt;&gt;"COMPOSICAO",$A160&lt;&gt;"INSUMO",$A160&lt;&gt;"")</formula>
    </cfRule>
    <cfRule type="expression" dxfId="80" priority="82" stopIfTrue="1">
      <formula>AND(OR($A160="COMPOSICAO",$A160="INSUMO",$A160&lt;&gt;""),$A160&lt;&gt;"")</formula>
    </cfRule>
  </conditionalFormatting>
  <conditionalFormatting sqref="F393:G393">
    <cfRule type="expression" dxfId="79" priority="79" stopIfTrue="1">
      <formula>AND($A393&lt;&gt;"COMPOSICAO",$A393&lt;&gt;"INSUMO",$A393&lt;&gt;"")</formula>
    </cfRule>
    <cfRule type="expression" dxfId="78" priority="80" stopIfTrue="1">
      <formula>AND(OR($A393="COMPOSICAO",$A393="INSUMO",$A393&lt;&gt;""),$A393&lt;&gt;"")</formula>
    </cfRule>
  </conditionalFormatting>
  <conditionalFormatting sqref="A393:E393">
    <cfRule type="expression" dxfId="77" priority="77" stopIfTrue="1">
      <formula>AND($A393&lt;&gt;"COMPOSICAO",$A393&lt;&gt;"INSUMO",$A393&lt;&gt;"")</formula>
    </cfRule>
    <cfRule type="expression" dxfId="76" priority="78" stopIfTrue="1">
      <formula>AND(OR($A393="COMPOSICAO",$A393="INSUMO",$A393&lt;&gt;""),$A393&lt;&gt;"")</formula>
    </cfRule>
  </conditionalFormatting>
  <conditionalFormatting sqref="A388:E392">
    <cfRule type="expression" dxfId="75" priority="75" stopIfTrue="1">
      <formula>AND($A388&lt;&gt;"COMPOSICAO",$A388&lt;&gt;"INSUMO",$A388&lt;&gt;"")</formula>
    </cfRule>
    <cfRule type="expression" dxfId="74" priority="76" stopIfTrue="1">
      <formula>AND(OR($A388="COMPOSICAO",$A388="INSUMO",$A388&lt;&gt;""),$A388&lt;&gt;"")</formula>
    </cfRule>
  </conditionalFormatting>
  <conditionalFormatting sqref="F389:G392">
    <cfRule type="expression" dxfId="73" priority="73" stopIfTrue="1">
      <formula>AND($A389&lt;&gt;"COMPOSICAO",$A389&lt;&gt;"INSUMO",$A389&lt;&gt;"")</formula>
    </cfRule>
    <cfRule type="expression" dxfId="72" priority="74" stopIfTrue="1">
      <formula>AND(OR($A389="COMPOSICAO",$A389="INSUMO",$A389&lt;&gt;""),$A389&lt;&gt;"")</formula>
    </cfRule>
  </conditionalFormatting>
  <conditionalFormatting sqref="A394:E395">
    <cfRule type="expression" dxfId="71" priority="71" stopIfTrue="1">
      <formula>AND($A394&lt;&gt;"COMPOSICAO",$A394&lt;&gt;"INSUMO",$A394&lt;&gt;"")</formula>
    </cfRule>
    <cfRule type="expression" dxfId="70" priority="72" stopIfTrue="1">
      <formula>AND(OR($A394="COMPOSICAO",$A394="INSUMO",$A394&lt;&gt;""),$A394&lt;&gt;"")</formula>
    </cfRule>
  </conditionalFormatting>
  <conditionalFormatting sqref="A394:E395">
    <cfRule type="expression" dxfId="69" priority="69" stopIfTrue="1">
      <formula>AND($A394&lt;&gt;"COMPOSICAO",$A394&lt;&gt;"INSUMO",$A394&lt;&gt;"")</formula>
    </cfRule>
    <cfRule type="expression" dxfId="68" priority="70" stopIfTrue="1">
      <formula>AND(OR($A394="COMPOSICAO",$A394="INSUMO",$A394&lt;&gt;""),$A394&lt;&gt;"")</formula>
    </cfRule>
  </conditionalFormatting>
  <conditionalFormatting sqref="A394:E394">
    <cfRule type="expression" dxfId="67" priority="67" stopIfTrue="1">
      <formula>AND($A394&lt;&gt;"COMPOSICAO",$A394&lt;&gt;"INSUMO",$A394&lt;&gt;"")</formula>
    </cfRule>
    <cfRule type="expression" dxfId="66" priority="68" stopIfTrue="1">
      <formula>AND(OR($A394="COMPOSICAO",$A394="INSUMO",$A394&lt;&gt;""),$A394&lt;&gt;"")</formula>
    </cfRule>
  </conditionalFormatting>
  <conditionalFormatting sqref="B395:E395">
    <cfRule type="expression" dxfId="65" priority="65" stopIfTrue="1">
      <formula>AND($A395&lt;&gt;"COMPOSICAO",$A395&lt;&gt;"INSUMO",$A395&lt;&gt;"")</formula>
    </cfRule>
    <cfRule type="expression" dxfId="64" priority="66" stopIfTrue="1">
      <formula>AND(OR($A395="COMPOSICAO",$A395="INSUMO",$A395&lt;&gt;""),$A395&lt;&gt;"")</formula>
    </cfRule>
  </conditionalFormatting>
  <conditionalFormatting sqref="A395">
    <cfRule type="expression" dxfId="63" priority="63" stopIfTrue="1">
      <formula>AND($A395&lt;&gt;"COMPOSICAO",$A395&lt;&gt;"INSUMO",$A395&lt;&gt;"")</formula>
    </cfRule>
    <cfRule type="expression" dxfId="62" priority="64" stopIfTrue="1">
      <formula>AND(OR($A395="COMPOSICAO",$A395="INSUMO",$A395&lt;&gt;""),$A395&lt;&gt;"")</formula>
    </cfRule>
  </conditionalFormatting>
  <conditionalFormatting sqref="F405:G405">
    <cfRule type="expression" dxfId="61" priority="61" stopIfTrue="1">
      <formula>AND($A405&lt;&gt;"COMPOSICAO",$A405&lt;&gt;"INSUMO",$A405&lt;&gt;"")</formula>
    </cfRule>
    <cfRule type="expression" dxfId="60" priority="62" stopIfTrue="1">
      <formula>AND(OR($A405="COMPOSICAO",$A405="INSUMO",$A405&lt;&gt;""),$A405&lt;&gt;"")</formula>
    </cfRule>
  </conditionalFormatting>
  <conditionalFormatting sqref="A405:E405">
    <cfRule type="expression" dxfId="59" priority="59" stopIfTrue="1">
      <formula>AND($A405&lt;&gt;"COMPOSICAO",$A405&lt;&gt;"INSUMO",$A405&lt;&gt;"")</formula>
    </cfRule>
    <cfRule type="expression" dxfId="58" priority="60" stopIfTrue="1">
      <formula>AND(OR($A405="COMPOSICAO",$A405="INSUMO",$A405&lt;&gt;""),$A405&lt;&gt;"")</formula>
    </cfRule>
  </conditionalFormatting>
  <conditionalFormatting sqref="A399:E404">
    <cfRule type="expression" dxfId="57" priority="57" stopIfTrue="1">
      <formula>AND($A399&lt;&gt;"COMPOSICAO",$A399&lt;&gt;"INSUMO",$A399&lt;&gt;"")</formula>
    </cfRule>
    <cfRule type="expression" dxfId="56" priority="58" stopIfTrue="1">
      <formula>AND(OR($A399="COMPOSICAO",$A399="INSUMO",$A399&lt;&gt;""),$A399&lt;&gt;"")</formula>
    </cfRule>
  </conditionalFormatting>
  <conditionalFormatting sqref="F400:G404">
    <cfRule type="expression" dxfId="55" priority="55" stopIfTrue="1">
      <formula>AND($A400&lt;&gt;"COMPOSICAO",$A400&lt;&gt;"INSUMO",$A400&lt;&gt;"")</formula>
    </cfRule>
    <cfRule type="expression" dxfId="54" priority="56" stopIfTrue="1">
      <formula>AND(OR($A400="COMPOSICAO",$A400="INSUMO",$A400&lt;&gt;""),$A400&lt;&gt;"")</formula>
    </cfRule>
  </conditionalFormatting>
  <conditionalFormatting sqref="A406:E407">
    <cfRule type="expression" dxfId="53" priority="53" stopIfTrue="1">
      <formula>AND($A406&lt;&gt;"COMPOSICAO",$A406&lt;&gt;"INSUMO",$A406&lt;&gt;"")</formula>
    </cfRule>
    <cfRule type="expression" dxfId="52" priority="54" stopIfTrue="1">
      <formula>AND(OR($A406="COMPOSICAO",$A406="INSUMO",$A406&lt;&gt;""),$A406&lt;&gt;"")</formula>
    </cfRule>
  </conditionalFormatting>
  <conditionalFormatting sqref="A406:E407">
    <cfRule type="expression" dxfId="51" priority="51" stopIfTrue="1">
      <formula>AND($A406&lt;&gt;"COMPOSICAO",$A406&lt;&gt;"INSUMO",$A406&lt;&gt;"")</formula>
    </cfRule>
    <cfRule type="expression" dxfId="50" priority="52" stopIfTrue="1">
      <formula>AND(OR($A406="COMPOSICAO",$A406="INSUMO",$A406&lt;&gt;""),$A406&lt;&gt;"")</formula>
    </cfRule>
  </conditionalFormatting>
  <conditionalFormatting sqref="A406:E406">
    <cfRule type="expression" dxfId="49" priority="49" stopIfTrue="1">
      <formula>AND($A406&lt;&gt;"COMPOSICAO",$A406&lt;&gt;"INSUMO",$A406&lt;&gt;"")</formula>
    </cfRule>
    <cfRule type="expression" dxfId="48" priority="50" stopIfTrue="1">
      <formula>AND(OR($A406="COMPOSICAO",$A406="INSUMO",$A406&lt;&gt;""),$A406&lt;&gt;"")</formula>
    </cfRule>
  </conditionalFormatting>
  <conditionalFormatting sqref="B407:E407">
    <cfRule type="expression" dxfId="47" priority="47" stopIfTrue="1">
      <formula>AND($A407&lt;&gt;"COMPOSICAO",$A407&lt;&gt;"INSUMO",$A407&lt;&gt;"")</formula>
    </cfRule>
    <cfRule type="expression" dxfId="46" priority="48" stopIfTrue="1">
      <formula>AND(OR($A407="COMPOSICAO",$A407="INSUMO",$A407&lt;&gt;""),$A407&lt;&gt;"")</formula>
    </cfRule>
  </conditionalFormatting>
  <conditionalFormatting sqref="A407">
    <cfRule type="expression" dxfId="45" priority="45" stopIfTrue="1">
      <formula>AND($A407&lt;&gt;"COMPOSICAO",$A407&lt;&gt;"INSUMO",$A407&lt;&gt;"")</formula>
    </cfRule>
    <cfRule type="expression" dxfId="44" priority="46" stopIfTrue="1">
      <formula>AND(OR($A407="COMPOSICAO",$A407="INSUMO",$A407&lt;&gt;""),$A407&lt;&gt;"")</formula>
    </cfRule>
  </conditionalFormatting>
  <conditionalFormatting sqref="F417:G417">
    <cfRule type="expression" dxfId="43" priority="43" stopIfTrue="1">
      <formula>AND($A417&lt;&gt;"COMPOSICAO",$A417&lt;&gt;"INSUMO",$A417&lt;&gt;"")</formula>
    </cfRule>
    <cfRule type="expression" dxfId="42" priority="44" stopIfTrue="1">
      <formula>AND(OR($A417="COMPOSICAO",$A417="INSUMO",$A417&lt;&gt;""),$A417&lt;&gt;"")</formula>
    </cfRule>
  </conditionalFormatting>
  <conditionalFormatting sqref="A417:E417">
    <cfRule type="expression" dxfId="41" priority="41" stopIfTrue="1">
      <formula>AND($A417&lt;&gt;"COMPOSICAO",$A417&lt;&gt;"INSUMO",$A417&lt;&gt;"")</formula>
    </cfRule>
    <cfRule type="expression" dxfId="40" priority="42" stopIfTrue="1">
      <formula>AND(OR($A417="COMPOSICAO",$A417="INSUMO",$A417&lt;&gt;""),$A417&lt;&gt;"")</formula>
    </cfRule>
  </conditionalFormatting>
  <conditionalFormatting sqref="A411:E416">
    <cfRule type="expression" dxfId="39" priority="39" stopIfTrue="1">
      <formula>AND($A411&lt;&gt;"COMPOSICAO",$A411&lt;&gt;"INSUMO",$A411&lt;&gt;"")</formula>
    </cfRule>
    <cfRule type="expression" dxfId="38" priority="40" stopIfTrue="1">
      <formula>AND(OR($A411="COMPOSICAO",$A411="INSUMO",$A411&lt;&gt;""),$A411&lt;&gt;"")</formula>
    </cfRule>
  </conditionalFormatting>
  <conditionalFormatting sqref="F412:G416">
    <cfRule type="expression" dxfId="37" priority="37" stopIfTrue="1">
      <formula>AND($A412&lt;&gt;"COMPOSICAO",$A412&lt;&gt;"INSUMO",$A412&lt;&gt;"")</formula>
    </cfRule>
    <cfRule type="expression" dxfId="36" priority="38" stopIfTrue="1">
      <formula>AND(OR($A412="COMPOSICAO",$A412="INSUMO",$A412&lt;&gt;""),$A412&lt;&gt;"")</formula>
    </cfRule>
  </conditionalFormatting>
  <conditionalFormatting sqref="A418:E419">
    <cfRule type="expression" dxfId="35" priority="35" stopIfTrue="1">
      <formula>AND($A418&lt;&gt;"COMPOSICAO",$A418&lt;&gt;"INSUMO",$A418&lt;&gt;"")</formula>
    </cfRule>
    <cfRule type="expression" dxfId="34" priority="36" stopIfTrue="1">
      <formula>AND(OR($A418="COMPOSICAO",$A418="INSUMO",$A418&lt;&gt;""),$A418&lt;&gt;"")</formula>
    </cfRule>
  </conditionalFormatting>
  <conditionalFormatting sqref="A418:E419">
    <cfRule type="expression" dxfId="33" priority="33" stopIfTrue="1">
      <formula>AND($A418&lt;&gt;"COMPOSICAO",$A418&lt;&gt;"INSUMO",$A418&lt;&gt;"")</formula>
    </cfRule>
    <cfRule type="expression" dxfId="32" priority="34" stopIfTrue="1">
      <formula>AND(OR($A418="COMPOSICAO",$A418="INSUMO",$A418&lt;&gt;""),$A418&lt;&gt;"")</formula>
    </cfRule>
  </conditionalFormatting>
  <conditionalFormatting sqref="A418:E418">
    <cfRule type="expression" dxfId="31" priority="31" stopIfTrue="1">
      <formula>AND($A418&lt;&gt;"COMPOSICAO",$A418&lt;&gt;"INSUMO",$A418&lt;&gt;"")</formula>
    </cfRule>
    <cfRule type="expression" dxfId="30" priority="32" stopIfTrue="1">
      <formula>AND(OR($A418="COMPOSICAO",$A418="INSUMO",$A418&lt;&gt;""),$A418&lt;&gt;"")</formula>
    </cfRule>
  </conditionalFormatting>
  <conditionalFormatting sqref="B419:E419">
    <cfRule type="expression" dxfId="29" priority="29" stopIfTrue="1">
      <formula>AND($A419&lt;&gt;"COMPOSICAO",$A419&lt;&gt;"INSUMO",$A419&lt;&gt;"")</formula>
    </cfRule>
    <cfRule type="expression" dxfId="28" priority="30" stopIfTrue="1">
      <formula>AND(OR($A419="COMPOSICAO",$A419="INSUMO",$A419&lt;&gt;""),$A419&lt;&gt;"")</formula>
    </cfRule>
  </conditionalFormatting>
  <conditionalFormatting sqref="A419">
    <cfRule type="expression" dxfId="27" priority="27" stopIfTrue="1">
      <formula>AND($A419&lt;&gt;"COMPOSICAO",$A419&lt;&gt;"INSUMO",$A419&lt;&gt;"")</formula>
    </cfRule>
    <cfRule type="expression" dxfId="26" priority="28" stopIfTrue="1">
      <formula>AND(OR($A419="COMPOSICAO",$A419="INSUMO",$A419&lt;&gt;""),$A419&lt;&gt;"")</formula>
    </cfRule>
  </conditionalFormatting>
  <conditionalFormatting sqref="C431">
    <cfRule type="expression" dxfId="25" priority="1" stopIfTrue="1">
      <formula>AND($A431&lt;&gt;"COMPOSICAO",$A431&lt;&gt;"INSUMO",$A431&lt;&gt;"")</formula>
    </cfRule>
    <cfRule type="expression" dxfId="24" priority="2" stopIfTrue="1">
      <formula>AND(OR($A431="COMPOSICAO",$A431="INSUMO",$A431&lt;&gt;""),$A431&lt;&gt;"")</formula>
    </cfRule>
  </conditionalFormatting>
  <conditionalFormatting sqref="F424:G427">
    <cfRule type="expression" dxfId="23" priority="25" stopIfTrue="1">
      <formula>AND($A424&lt;&gt;"COMPOSICAO",$A424&lt;&gt;"INSUMO",$A424&lt;&gt;"")</formula>
    </cfRule>
    <cfRule type="expression" dxfId="22" priority="26" stopIfTrue="1">
      <formula>AND(OR($A424="COMPOSICAO",$A424="INSUMO",$A424&lt;&gt;""),$A424&lt;&gt;"")</formula>
    </cfRule>
  </conditionalFormatting>
  <conditionalFormatting sqref="A423:E427">
    <cfRule type="expression" dxfId="21" priority="23" stopIfTrue="1">
      <formula>AND($A423&lt;&gt;"COMPOSICAO",$A423&lt;&gt;"INSUMO",$A423&lt;&gt;"")</formula>
    </cfRule>
    <cfRule type="expression" dxfId="20" priority="24" stopIfTrue="1">
      <formula>AND(OR($A423="COMPOSICAO",$A423="INSUMO",$A423&lt;&gt;""),$A423&lt;&gt;"")</formula>
    </cfRule>
  </conditionalFormatting>
  <conditionalFormatting sqref="F428:G430">
    <cfRule type="expression" dxfId="19" priority="21" stopIfTrue="1">
      <formula>AND($A428&lt;&gt;"COMPOSICAO",$A428&lt;&gt;"INSUMO",$A428&lt;&gt;"")</formula>
    </cfRule>
    <cfRule type="expression" dxfId="18" priority="22" stopIfTrue="1">
      <formula>AND(OR($A428="COMPOSICAO",$A428="INSUMO",$A428&lt;&gt;""),$A428&lt;&gt;"")</formula>
    </cfRule>
  </conditionalFormatting>
  <conditionalFormatting sqref="A428:E430">
    <cfRule type="expression" dxfId="17" priority="19" stopIfTrue="1">
      <formula>AND($A428&lt;&gt;"COMPOSICAO",$A428&lt;&gt;"INSUMO",$A428&lt;&gt;"")</formula>
    </cfRule>
    <cfRule type="expression" dxfId="16" priority="20" stopIfTrue="1">
      <formula>AND(OR($A428="COMPOSICAO",$A428="INSUMO",$A428&lt;&gt;""),$A428&lt;&gt;"")</formula>
    </cfRule>
  </conditionalFormatting>
  <conditionalFormatting sqref="A431:E432">
    <cfRule type="expression" dxfId="15" priority="17" stopIfTrue="1">
      <formula>AND($A431&lt;&gt;"COMPOSICAO",$A431&lt;&gt;"INSUMO",$A431&lt;&gt;"")</formula>
    </cfRule>
    <cfRule type="expression" dxfId="14" priority="18" stopIfTrue="1">
      <formula>AND(OR($A431="COMPOSICAO",$A431="INSUMO",$A431&lt;&gt;""),$A431&lt;&gt;"")</formula>
    </cfRule>
  </conditionalFormatting>
  <conditionalFormatting sqref="A431:E432">
    <cfRule type="expression" dxfId="13" priority="15" stopIfTrue="1">
      <formula>AND($A431&lt;&gt;"COMPOSICAO",$A431&lt;&gt;"INSUMO",$A431&lt;&gt;"")</formula>
    </cfRule>
    <cfRule type="expression" dxfId="12" priority="16" stopIfTrue="1">
      <formula>AND(OR($A431="COMPOSICAO",$A431="INSUMO",$A431&lt;&gt;""),$A431&lt;&gt;"")</formula>
    </cfRule>
  </conditionalFormatting>
  <conditionalFormatting sqref="A431:E431">
    <cfRule type="expression" dxfId="11" priority="13" stopIfTrue="1">
      <formula>AND($A431&lt;&gt;"COMPOSICAO",$A431&lt;&gt;"INSUMO",$A431&lt;&gt;"")</formula>
    </cfRule>
    <cfRule type="expression" dxfId="10" priority="14" stopIfTrue="1">
      <formula>AND(OR($A431="COMPOSICAO",$A431="INSUMO",$A431&lt;&gt;""),$A431&lt;&gt;"")</formula>
    </cfRule>
  </conditionalFormatting>
  <conditionalFormatting sqref="B432:E432">
    <cfRule type="expression" dxfId="9" priority="11" stopIfTrue="1">
      <formula>AND($A432&lt;&gt;"COMPOSICAO",$A432&lt;&gt;"INSUMO",$A432&lt;&gt;"")</formula>
    </cfRule>
    <cfRule type="expression" dxfId="8" priority="12" stopIfTrue="1">
      <formula>AND(OR($A432="COMPOSICAO",$A432="INSUMO",$A432&lt;&gt;""),$A432&lt;&gt;"")</formula>
    </cfRule>
  </conditionalFormatting>
  <conditionalFormatting sqref="A432">
    <cfRule type="expression" dxfId="7" priority="9" stopIfTrue="1">
      <formula>AND($A432&lt;&gt;"COMPOSICAO",$A432&lt;&gt;"INSUMO",$A432&lt;&gt;"")</formula>
    </cfRule>
    <cfRule type="expression" dxfId="6" priority="10" stopIfTrue="1">
      <formula>AND(OR($A432="COMPOSICAO",$A432="INSUMO",$A432&lt;&gt;""),$A432&lt;&gt;"")</formula>
    </cfRule>
  </conditionalFormatting>
  <conditionalFormatting sqref="A426:E426">
    <cfRule type="expression" dxfId="5" priority="7" stopIfTrue="1">
      <formula>AND($A426&lt;&gt;"COMPOSICAO",$A426&lt;&gt;"INSUMO",$A426&lt;&gt;"")</formula>
    </cfRule>
    <cfRule type="expression" dxfId="4" priority="8" stopIfTrue="1">
      <formula>AND(OR($A426="COMPOSICAO",$A426="INSUMO",$A426&lt;&gt;""),$A426&lt;&gt;"")</formula>
    </cfRule>
  </conditionalFormatting>
  <conditionalFormatting sqref="C431">
    <cfRule type="expression" dxfId="3" priority="5" stopIfTrue="1">
      <formula>AND($A431&lt;&gt;"COMPOSICAO",$A431&lt;&gt;"INSUMO",$A431&lt;&gt;"")</formula>
    </cfRule>
    <cfRule type="expression" dxfId="2" priority="6" stopIfTrue="1">
      <formula>AND(OR($A431="COMPOSICAO",$A431="INSUMO",$A431&lt;&gt;""),$A431&lt;&gt;"")</formula>
    </cfRule>
  </conditionalFormatting>
  <conditionalFormatting sqref="C431">
    <cfRule type="expression" dxfId="1" priority="3" stopIfTrue="1">
      <formula>AND($A431&lt;&gt;"COMPOSICAO",$A431&lt;&gt;"INSUMO",$A431&lt;&gt;"")</formula>
    </cfRule>
    <cfRule type="expression" dxfId="0" priority="4" stopIfTrue="1">
      <formula>AND(OR($A431="COMPOSICAO",$A431="INSUMO",$A431&lt;&gt;""),$A431&lt;&gt;"")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BDI SERVIÇOS 23,01%</vt:lpstr>
      <vt:lpstr>Composição de Custo</vt:lpstr>
      <vt:lpstr>'BDI SERVIÇOS 23,01%'!Area_de_impressao</vt:lpstr>
      <vt:lpstr>'BDI SERVIÇOS 23,01%'!Titulos_de_impressao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Lislie Goulart</dc:creator>
  <cp:lastModifiedBy>proplan-p137453</cp:lastModifiedBy>
  <cp:lastPrinted>2019-12-05T11:30:34Z</cp:lastPrinted>
  <dcterms:created xsi:type="dcterms:W3CDTF">2016-09-13T14:47:55Z</dcterms:created>
  <dcterms:modified xsi:type="dcterms:W3CDTF">2020-07-13T17:14:00Z</dcterms:modified>
</cp:coreProperties>
</file>