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lanilha" sheetId="1" r:id="rId1"/>
    <sheet name="Cronograma" sheetId="2" r:id="rId2"/>
  </sheets>
  <definedNames>
    <definedName name="_xlnm.Print_Area" localSheetId="1">'Cronograma'!$A$1:$I$154</definedName>
    <definedName name="_xlnm.Print_Area" localSheetId="0">'Planilha'!$A$7:$I$161</definedName>
  </definedNames>
  <calcPr fullCalcOnLoad="1"/>
</workbook>
</file>

<file path=xl/sharedStrings.xml><?xml version="1.0" encoding="utf-8"?>
<sst xmlns="http://schemas.openxmlformats.org/spreadsheetml/2006/main" count="419" uniqueCount="276">
  <si>
    <t>ITEM</t>
  </si>
  <si>
    <t>DESCRIÇÃO</t>
  </si>
  <si>
    <t>UNID</t>
  </si>
  <si>
    <t>QUANT.</t>
  </si>
  <si>
    <t>PREÇO TOTAL</t>
  </si>
  <si>
    <t>1.0</t>
  </si>
  <si>
    <t>SERVIÇOS PRELIMINARES:</t>
  </si>
  <si>
    <t xml:space="preserve"> </t>
  </si>
  <si>
    <t>1.1</t>
  </si>
  <si>
    <t>Subtotal</t>
  </si>
  <si>
    <t>2.0</t>
  </si>
  <si>
    <t>unid</t>
  </si>
  <si>
    <t>m</t>
  </si>
  <si>
    <t>TOTAL GERAL</t>
  </si>
  <si>
    <t>MATERIAL</t>
  </si>
  <si>
    <t>MDO</t>
  </si>
  <si>
    <t>TOTAL C/ BDI</t>
  </si>
  <si>
    <t>BDI %</t>
  </si>
  <si>
    <t>unid.</t>
  </si>
  <si>
    <t>Acoplamento para Perfilado 38x38mm (sapata quadrada)</t>
  </si>
  <si>
    <t>Adaptador eletroduto metalico leve 3/4"(unidut conico)</t>
  </si>
  <si>
    <t>Arruela de lisa galvan. 1/4"</t>
  </si>
  <si>
    <t>cento</t>
  </si>
  <si>
    <t>Arruela de lisa galvan. 3/8"</t>
  </si>
  <si>
    <t>Braçadeira eletroduto metálico 3/4" tipo cunha</t>
  </si>
  <si>
    <t>Bucha de nylon S8</t>
  </si>
  <si>
    <t>Condulete Alumínio encaixe tipo X 3/4"</t>
  </si>
  <si>
    <t>Curva longa 90º ferro galvanizado 3/4"</t>
  </si>
  <si>
    <t>Eletrocalha perfurada tipo C 150x50mm eletrolítica chapa 14  - com tampa e virola,e conexões</t>
  </si>
  <si>
    <t>barra</t>
  </si>
  <si>
    <t>Eletroduto metálico galvanizado, vara 3.0 m 3/4"</t>
  </si>
  <si>
    <t>Fita isolante adesiva antichama em rolo de 20m</t>
  </si>
  <si>
    <t>Fita isolante autofusão 20m</t>
  </si>
  <si>
    <t>Interruptor 1 tecla simples</t>
  </si>
  <si>
    <t>Junção "T" para perfilado 38x38mm</t>
  </si>
  <si>
    <t>Junção "X" para perfilado 38x38mm</t>
  </si>
  <si>
    <t>Junção Interna "I" para perfilado 38x38mm</t>
  </si>
  <si>
    <t>Luva ferro galvanizado eletrolítico leve 3/4" (unidute reto)</t>
  </si>
  <si>
    <t xml:space="preserve">Mão Francesa Simples 300mm </t>
  </si>
  <si>
    <t>Parafuso Aço Chumbador Parabolt 3/8" X 75MM 16x150mm</t>
  </si>
  <si>
    <t>Parafuso Cabeça Lentilha, porca e arruelas</t>
  </si>
  <si>
    <t>Parafuso fenda galvan. cab. panela 4,8x45mm autoatarrachante</t>
  </si>
  <si>
    <t>Parafuso galvan. cab. sext. 3/8"x2.1/2" rosca soberba</t>
  </si>
  <si>
    <t>Parafuso galvan. cab. sext. 3/8"x2.1/2" rosca total WW</t>
  </si>
  <si>
    <t>Perfilado perfurado aba virada 38x38mm chapa 16 - barra de 6,00m</t>
  </si>
  <si>
    <t>Porca sextavada galvan. 3/8"</t>
  </si>
  <si>
    <t>Saida para perfilado 38x38 (acessórios)</t>
  </si>
  <si>
    <t>Saida vertical p/ eletroduto  (acessórios)</t>
  </si>
  <si>
    <t>Solda de estanho , cor do carretel azul ,1/2kg</t>
  </si>
  <si>
    <t>Suspensão  p/ luminária 150mm</t>
  </si>
  <si>
    <t>Suspensão longo p/ perfilado 150mm</t>
  </si>
  <si>
    <t xml:space="preserve">Tampa de condulete de 3/4" para interruptor. </t>
  </si>
  <si>
    <t xml:space="preserve">Tampa de condulete de 3/4" para tomada. </t>
  </si>
  <si>
    <t>Tampa de condulete de 3/4" cega</t>
  </si>
  <si>
    <t>Acoplamento para Perfilado 38x38mm  (sapata quadrada)</t>
  </si>
  <si>
    <t>Adaptador eletroduto metalico leve 1" - (unidute conico)</t>
  </si>
  <si>
    <t>Arruela lisa galvan. 1/4"</t>
  </si>
  <si>
    <t>Arruela lisa galvan. 3/8"</t>
  </si>
  <si>
    <t>Braçadeira galvanizada c/ cunha p/ eletroduto metalico 1"</t>
  </si>
  <si>
    <t xml:space="preserve">Cabo UTP Cat6 </t>
  </si>
  <si>
    <t>Condulete aluminio encaixe tipo X 1"</t>
  </si>
  <si>
    <t>Curva 90º ferro galvanizado 1"</t>
  </si>
  <si>
    <t>Eletroduto galvanizado, vara 3,0m 1"</t>
  </si>
  <si>
    <t>Luva ferro galvanizado encaixe 1" (unidute reto)</t>
  </si>
  <si>
    <t>Parafuso Aço Chumbador Parabolt 3/8" x 3"</t>
  </si>
  <si>
    <t>Parafuso Cabeça Lentilha, porca e arruelas p/ eletrocalha.</t>
  </si>
  <si>
    <t>Saida Lateral - perfilado 38x38mm p/ eletroduto 1"</t>
  </si>
  <si>
    <t>Saída p/ perfilado 38x38mm em eletrocalha (acoplamento)</t>
  </si>
  <si>
    <t>Tampa alumínio p/ condulete 1"  p/ 2 pontos RJ45</t>
  </si>
  <si>
    <t>Eletrocalha perfurada tipo C150x50mm chapa 14-c/ tampa e virola e conexão</t>
  </si>
  <si>
    <t>Disjuntor Unipolar Termomagnético - norma DIN 20 A Curva C</t>
  </si>
  <si>
    <t>Disjuntor Unipolar Termomagnético - norma DIN 25 A Curva C</t>
  </si>
  <si>
    <t>Interruptor 2 tecla paralelas</t>
  </si>
  <si>
    <t xml:space="preserve">Cabo Flexível (cobre) Isol.PVC - 450/750V  2.5 mm² </t>
  </si>
  <si>
    <t>Cabo Flexível (cobre) Isol.PVC - 450/750V  4 mm²</t>
  </si>
  <si>
    <t>Tomada hexagonal (NBR 14136) 2P+T 20A</t>
  </si>
  <si>
    <t>Tomada hexagonal (NBR 14136) 2P+T 20A - VERMELHA</t>
  </si>
  <si>
    <t>Conjunto caixa tomada e espelho 4x4 dupla função, modelo pedestal ref.  Juval</t>
  </si>
  <si>
    <t>Interruptor 2 tecla simples</t>
  </si>
  <si>
    <t>Disjuntor Bipolar Termomagnético (220 V/127 V) - DIN 25 A - Curva C</t>
  </si>
  <si>
    <t>Estrutura</t>
  </si>
  <si>
    <t>INSTALAÇÕES DE TELEFONIA E LÓGICA</t>
  </si>
  <si>
    <t>INSTALAÇÕES ELÉTRICAS</t>
  </si>
  <si>
    <t>Fiação</t>
  </si>
  <si>
    <t>Fiação e conexões</t>
  </si>
  <si>
    <t>Quadros</t>
  </si>
  <si>
    <t>Diversos</t>
  </si>
  <si>
    <t>Tomadas e conexões</t>
  </si>
  <si>
    <t>Entrada de Energia</t>
  </si>
  <si>
    <t>Aterramento</t>
  </si>
  <si>
    <t>Cabo Cobre Nu 50mm2 7fx3mm NBR6524-R4</t>
  </si>
  <si>
    <t>3.0</t>
  </si>
  <si>
    <t>3.1</t>
  </si>
  <si>
    <t>3.2</t>
  </si>
  <si>
    <t>3.3</t>
  </si>
  <si>
    <t>3.6</t>
  </si>
  <si>
    <t>3.10</t>
  </si>
  <si>
    <t>3.11</t>
  </si>
  <si>
    <t>3.13</t>
  </si>
  <si>
    <t>3.14</t>
  </si>
  <si>
    <t>3.15</t>
  </si>
  <si>
    <t>3.16</t>
  </si>
  <si>
    <t>3.17</t>
  </si>
  <si>
    <t>3.20</t>
  </si>
  <si>
    <t>3.21</t>
  </si>
  <si>
    <t>3.22</t>
  </si>
  <si>
    <t>3.23</t>
  </si>
  <si>
    <t>3.24</t>
  </si>
  <si>
    <t>3.25</t>
  </si>
  <si>
    <t>3.26</t>
  </si>
  <si>
    <t>3.27</t>
  </si>
  <si>
    <t xml:space="preserve">Tomada RJ45 Gigalan Cat.6 Premium Ref.: Furukawa </t>
  </si>
  <si>
    <t>Terminal de cobre de compressão        # = 2,5mm²</t>
  </si>
  <si>
    <t>Terminal de cobre de compressão        # = 4mm²</t>
  </si>
  <si>
    <t>Iluminação e Tomadas</t>
  </si>
  <si>
    <t>Protetor DPS 175V 12,5_40KA VCL SLIM 5137</t>
  </si>
  <si>
    <t>2.1</t>
  </si>
  <si>
    <t>2.2</t>
  </si>
  <si>
    <t>2.3</t>
  </si>
  <si>
    <t>2.4</t>
  </si>
  <si>
    <t>2.5</t>
  </si>
  <si>
    <t>3.4</t>
  </si>
  <si>
    <t>3.5</t>
  </si>
  <si>
    <t>3.7</t>
  </si>
  <si>
    <t>3.8</t>
  </si>
  <si>
    <t>3.9</t>
  </si>
  <si>
    <t>3.12</t>
  </si>
  <si>
    <t>3.18</t>
  </si>
  <si>
    <t>3.19</t>
  </si>
  <si>
    <t>TOTAL</t>
  </si>
  <si>
    <t>Cabo Flexível (cobre) Isol.PVC - 450/750V  6 mm²</t>
  </si>
  <si>
    <t>Cabo de cobre XLP/EPR  # = 6mm²</t>
  </si>
  <si>
    <t>Cabo de cobre XLP/EPR  # = 10mm²</t>
  </si>
  <si>
    <t>Cabo de cobre XLP/EPR  # = 16mm²</t>
  </si>
  <si>
    <t>Cabo de cobre XLP/EPR  # = 25mm²</t>
  </si>
  <si>
    <t>Cabo de cobre XLP/EPR  # = 50mm²</t>
  </si>
  <si>
    <t>Cabo de cobre XLP/EPR  # = 95mm²</t>
  </si>
  <si>
    <t>Terminal de cobre de compressão        # = 6mm²</t>
  </si>
  <si>
    <t>Terminal de cobre de compressão        # = 10mm²</t>
  </si>
  <si>
    <t>Terminal de cobre de compressão        # = 16mm²</t>
  </si>
  <si>
    <t>Terminal de cobre de compressão        # = 25mm²</t>
  </si>
  <si>
    <t>Terminal de cobre de compressão        # = 50mm²</t>
  </si>
  <si>
    <t>Terminal de cobre de compressão        # = 95mm²</t>
  </si>
  <si>
    <t>Disjuntor tripolar de 600A /220V 40KA,  Padrão CEMIG</t>
  </si>
  <si>
    <t>Cabo de cobre XLP/EPR  # = 240mm² -  cor preta - dupla capa</t>
  </si>
  <si>
    <t>Cabo de cobre XLP/EPR  # = 240mm² - cor azul - dupla capa</t>
  </si>
  <si>
    <t>Terminal de cobre de compressão        # = 240mm²</t>
  </si>
  <si>
    <t>Disjuntor Tripolar Termomagnético - norma DIN 20 A Curva C</t>
  </si>
  <si>
    <t>Disjuntor Tripolar Termomagnético - norma DIN 63 A Curva C</t>
  </si>
  <si>
    <t>Disjuntor Unipolar Termomagnético - norma DIN 32 A Curva C</t>
  </si>
  <si>
    <t>Disjuntor Bipolar Termomagnético (220 V/127 V) - DIN 15 A - Curva C</t>
  </si>
  <si>
    <t>Disjuntor Bipolar Termomagnético (220 V/127 V) - DIN 20 A - Curva C</t>
  </si>
  <si>
    <t>Disjuntor Bipolar Termomagnético (220 V/127 V) - DIN 32 A - Curva C</t>
  </si>
  <si>
    <t>Disjuntor Bipolar Termomagnético (220 V/127 V) - DIN 40 A - Curva C</t>
  </si>
  <si>
    <t>Caixa em PVC de inspeção ø300x300mm com tampa</t>
  </si>
  <si>
    <t>Interruptor bipolar DR (fase/fase - In=30 mA) 25 A</t>
  </si>
  <si>
    <t>Disjuntor Tripolar Termomagnético - Tipo NEMA  125 A Curva C</t>
  </si>
  <si>
    <t>Disjuntor Tripolar Termomagnético - Tipo NEMA 175 A Curva C</t>
  </si>
  <si>
    <t>Disjuntor Tripolar Termomagnético - Tipo NEMA 150 A Curva C</t>
  </si>
  <si>
    <t>Sensor de Presença Fotocélula</t>
  </si>
  <si>
    <t>Quadro distribuição sobrepor c/ Barr. trif. (ver memorial)</t>
  </si>
  <si>
    <t>Quadro entrada sobrepor c/ Barr. trif. (Ver memorial)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</si>
  <si>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</si>
  <si>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</si>
  <si>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</si>
  <si>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</si>
  <si>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</si>
  <si>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</si>
  <si>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</si>
  <si>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</si>
  <si>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</si>
  <si>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</si>
  <si>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</si>
  <si>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</si>
  <si>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</si>
  <si>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</si>
  <si>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</si>
  <si>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</si>
  <si>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</si>
  <si>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</si>
  <si>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</si>
  <si>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</si>
  <si>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</si>
  <si>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</si>
  <si>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</si>
  <si>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</si>
  <si>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</si>
  <si>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</si>
  <si>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</si>
  <si>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</si>
  <si>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</si>
  <si>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</si>
  <si>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</si>
  <si>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</si>
  <si>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</si>
  <si>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</si>
  <si>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</si>
  <si>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</si>
  <si>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</si>
  <si>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</si>
  <si>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</si>
  <si>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</si>
  <si>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</si>
  <si>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</si>
  <si>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</si>
  <si>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</si>
  <si>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</si>
  <si>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</si>
  <si>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</si>
  <si>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</si>
  <si>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</si>
  <si>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</si>
  <si>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</si>
  <si>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</si>
  <si>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</si>
  <si>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</si>
  <si>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</si>
  <si>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</si>
  <si>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</si>
  <si>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</si>
  <si>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</si>
  <si>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</si>
  <si>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</si>
  <si>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</si>
  <si>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</si>
  <si>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</si>
  <si>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</si>
  <si>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</si>
  <si>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</si>
  <si>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</si>
  <si>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</si>
  <si>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</si>
  <si>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</si>
  <si>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</si>
  <si>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</si>
  <si>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</si>
  <si>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</si>
  <si>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</si>
  <si>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</si>
  <si>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</si>
  <si>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</si>
  <si>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</si>
  <si>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 xml:space="preserve">Luminária sobrepor p/ lampada LED tubular </t>
  </si>
  <si>
    <t>2.86</t>
  </si>
  <si>
    <t>Haste DN 3/4 X 3000MM, em aço c/ cobre eletrolítico c/ conector</t>
  </si>
  <si>
    <t>Caixa Equalização Quadro 30x30x20cm c/ barr. de equalização</t>
  </si>
  <si>
    <t>Lâmpada SuperLED Tubular 20W - 6400K / &gt;=2000lm</t>
  </si>
  <si>
    <t>2.87</t>
  </si>
  <si>
    <t>Aquecedor de água elétrico 220V/5000W</t>
  </si>
  <si>
    <t>Chuveiro elétrico 220V/5000W - CROMADO</t>
  </si>
  <si>
    <t>2.88</t>
  </si>
  <si>
    <t>2.89</t>
  </si>
  <si>
    <t>2.90</t>
  </si>
  <si>
    <t>Medidor de Energia para barramento Quadro de Entrada</t>
  </si>
  <si>
    <t>Gerador de Energ. Diesel 19KVA - 127/220V, Cabinado, Silenciado  c/ QTA</t>
  </si>
  <si>
    <t>Analisador de Energia - ver memorial</t>
  </si>
  <si>
    <t>Refletor SuperLED 50W &gt;= 3500 Lumens</t>
  </si>
  <si>
    <t>Refletor SuperLED 20W &gt;= 1800 lumens</t>
  </si>
  <si>
    <t>Placas de obra em chapa galvanizada nº 22 de 360x200cm</t>
  </si>
  <si>
    <t>m²</t>
  </si>
  <si>
    <t>1.2</t>
  </si>
  <si>
    <t>Placas de obra em chapa galvanizada nº 22 de 200x150cm</t>
  </si>
  <si>
    <t>Equipamentos</t>
  </si>
  <si>
    <t>Instalação/configuração/testes de analisador de energia</t>
  </si>
  <si>
    <t>Instalação/configuração/testes de gerador de energia</t>
  </si>
  <si>
    <t>Instalação/configuração/testes de medidor de energia</t>
  </si>
  <si>
    <t>Instalação/configuração/testes de aquecedor de água</t>
  </si>
  <si>
    <t>Instalação/configuração/testes de chuveiro</t>
  </si>
  <si>
    <t>2.91</t>
  </si>
  <si>
    <t>2.92</t>
  </si>
  <si>
    <t>2.93</t>
  </si>
  <si>
    <t>2.94</t>
  </si>
  <si>
    <t>2.95</t>
  </si>
  <si>
    <t xml:space="preserve">INSERIR NESSAS LINHAS  - CABECALHO COM LOGO E DADOS DA EMPRESA </t>
  </si>
  <si>
    <t>INSERIR NESSAS LINHAS  - DATA, NOME E ASSINATURA DO RESPONSÁVEL</t>
  </si>
  <si>
    <t>CRONOGRAMA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</si>
</sst>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General_)"/>
    <numFmt numFmtId="183" formatCode="0.0%"/>
    <numFmt numFmtId="184" formatCode="_(&quot;R$ &quot;* #,##0.00_);_(&quot;R$ &quot;* \(#,##0.00\);_(&quot;R$ &quot;* \-??_);_(@_)"/>
    <numFmt numFmtId="185" formatCode="[$-416]dddd\,\ d&quot; de &quot;mmmm&quot; de &quot;yyyy"/>
    <numFmt numFmtId="186" formatCode="&quot;R$&quot;\ #,##0.00"/>
    <numFmt numFmtId="187" formatCode="&quot;Ativado&quot;;&quot;Ativado&quot;;&quot;Desativado&quot;"/>
    <numFmt numFmtId="188" formatCode="[$€-2]\ #,##0.00_);[Red]\([$€-2]\ #,##0.00\)"/>
    <numFmt numFmtId="189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4" fontId="0" fillId="0" borderId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7" fillId="32" borderId="4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9" fontId="23" fillId="0" borderId="10" xfId="60" applyFont="1" applyFill="1" applyBorder="1" applyAlignment="1">
      <alignment horizontal="right" vertical="center"/>
    </xf>
    <xf numFmtId="0" fontId="44" fillId="0" borderId="10" xfId="55" applyFont="1" applyFill="1" applyBorder="1" applyAlignment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9" fontId="23" fillId="0" borderId="16" xfId="60" applyFont="1" applyFill="1" applyBorder="1" applyAlignment="1">
      <alignment horizontal="right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81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81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10" fontId="23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vertical="center"/>
    </xf>
    <xf numFmtId="181" fontId="23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horizontal="right" vertical="center"/>
    </xf>
    <xf numFmtId="10" fontId="23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181" fontId="23" fillId="0" borderId="11" xfId="0" applyNumberFormat="1" applyFont="1" applyBorder="1" applyAlignment="1">
      <alignment vertical="center"/>
    </xf>
    <xf numFmtId="4" fontId="23" fillId="0" borderId="11" xfId="0" applyNumberFormat="1" applyFont="1" applyBorder="1" applyAlignment="1">
      <alignment horizontal="right" vertical="center"/>
    </xf>
    <xf numFmtId="10" fontId="23" fillId="0" borderId="11" xfId="0" applyNumberFormat="1" applyFont="1" applyBorder="1" applyAlignment="1">
      <alignment horizontal="center" vertical="center"/>
    </xf>
    <xf numFmtId="181" fontId="24" fillId="0" borderId="12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10" fontId="24" fillId="0" borderId="12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181" fontId="23" fillId="0" borderId="19" xfId="0" applyNumberFormat="1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181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right" vertical="center"/>
    </xf>
    <xf numFmtId="10" fontId="24" fillId="0" borderId="10" xfId="0" applyNumberFormat="1" applyFont="1" applyBorder="1" applyAlignment="1">
      <alignment horizontal="center" vertical="center"/>
    </xf>
    <xf numFmtId="181" fontId="23" fillId="0" borderId="10" xfId="0" applyNumberFormat="1" applyFont="1" applyBorder="1" applyAlignment="1">
      <alignment horizontal="center" vertical="center"/>
    </xf>
    <xf numFmtId="9" fontId="24" fillId="0" borderId="10" xfId="60" applyFont="1" applyBorder="1" applyAlignment="1">
      <alignment horizontal="right" vertical="center"/>
    </xf>
    <xf numFmtId="49" fontId="23" fillId="0" borderId="14" xfId="54" applyNumberFormat="1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vertical="center"/>
      <protection/>
    </xf>
    <xf numFmtId="0" fontId="23" fillId="0" borderId="10" xfId="54" applyFont="1" applyFill="1" applyBorder="1" applyAlignment="1">
      <alignment horizontal="center" vertical="center"/>
      <protection/>
    </xf>
    <xf numFmtId="181" fontId="23" fillId="0" borderId="10" xfId="54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181" fontId="24" fillId="0" borderId="10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0" xfId="54" applyFont="1" applyBorder="1" applyAlignment="1">
      <alignment vertical="center"/>
      <protection/>
    </xf>
    <xf numFmtId="0" fontId="23" fillId="0" borderId="20" xfId="54" applyFont="1" applyBorder="1" applyAlignment="1">
      <alignment horizontal="center" vertical="center"/>
      <protection/>
    </xf>
    <xf numFmtId="1" fontId="23" fillId="0" borderId="20" xfId="54" applyNumberFormat="1" applyFont="1" applyBorder="1" applyAlignment="1">
      <alignment horizontal="center" vertical="center"/>
      <protection/>
    </xf>
    <xf numFmtId="181" fontId="24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3" fillId="0" borderId="10" xfId="55" applyFont="1" applyFill="1" applyBorder="1" applyAlignment="1">
      <alignment vertical="center"/>
      <protection/>
    </xf>
    <xf numFmtId="181" fontId="44" fillId="0" borderId="10" xfId="55" applyNumberFormat="1" applyFont="1" applyFill="1" applyBorder="1" applyAlignment="1">
      <alignment horizontal="center" vertical="center"/>
      <protection/>
    </xf>
    <xf numFmtId="49" fontId="24" fillId="0" borderId="14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4" fontId="24" fillId="0" borderId="1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181" fontId="23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9" fontId="24" fillId="0" borderId="0" xfId="60" applyFont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9" fontId="24" fillId="0" borderId="12" xfId="60" applyFont="1" applyBorder="1" applyAlignment="1">
      <alignment horizontal="center" vertical="center"/>
    </xf>
    <xf numFmtId="4" fontId="23" fillId="0" borderId="21" xfId="0" applyNumberFormat="1" applyFont="1" applyBorder="1" applyAlignment="1">
      <alignment horizontal="right" vertical="center"/>
    </xf>
    <xf numFmtId="9" fontId="24" fillId="0" borderId="22" xfId="6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9" fontId="23" fillId="0" borderId="10" xfId="60" applyFont="1" applyBorder="1" applyAlignment="1">
      <alignment horizontal="right" vertical="center"/>
    </xf>
    <xf numFmtId="9" fontId="23" fillId="0" borderId="16" xfId="60" applyFont="1" applyBorder="1" applyAlignment="1">
      <alignment horizontal="right" vertical="center"/>
    </xf>
    <xf numFmtId="9" fontId="24" fillId="0" borderId="23" xfId="60" applyFont="1" applyBorder="1" applyAlignment="1">
      <alignment horizontal="center" vertical="center"/>
    </xf>
    <xf numFmtId="4" fontId="24" fillId="0" borderId="10" xfId="45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9" fontId="24" fillId="0" borderId="16" xfId="60" applyFont="1" applyBorder="1" applyAlignment="1">
      <alignment horizontal="right" vertical="center"/>
    </xf>
    <xf numFmtId="9" fontId="24" fillId="0" borderId="10" xfId="60" applyFont="1" applyFill="1" applyBorder="1" applyAlignment="1">
      <alignment horizontal="right" vertical="center"/>
    </xf>
    <xf numFmtId="9" fontId="24" fillId="0" borderId="16" xfId="60" applyFont="1" applyFill="1" applyBorder="1" applyAlignment="1">
      <alignment horizontal="right" vertical="center"/>
    </xf>
    <xf numFmtId="0" fontId="23" fillId="0" borderId="24" xfId="0" applyFont="1" applyBorder="1" applyAlignment="1">
      <alignment horizontal="left" vertical="center"/>
    </xf>
    <xf numFmtId="4" fontId="23" fillId="0" borderId="24" xfId="0" applyNumberFormat="1" applyFont="1" applyBorder="1" applyAlignment="1">
      <alignment horizontal="right" vertical="center"/>
    </xf>
    <xf numFmtId="9" fontId="24" fillId="0" borderId="25" xfId="60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/>
    </xf>
    <xf numFmtId="4" fontId="23" fillId="0" borderId="26" xfId="0" applyNumberFormat="1" applyFont="1" applyBorder="1" applyAlignment="1">
      <alignment horizontal="right" vertical="center"/>
    </xf>
    <xf numFmtId="9" fontId="24" fillId="0" borderId="27" xfId="60" applyFont="1" applyBorder="1" applyAlignment="1">
      <alignment horizontal="center" vertical="center"/>
    </xf>
    <xf numFmtId="43" fontId="24" fillId="0" borderId="10" xfId="45" applyNumberFormat="1" applyFont="1" applyFill="1" applyBorder="1" applyAlignment="1">
      <alignment horizontal="right" vertical="center"/>
    </xf>
    <xf numFmtId="4" fontId="24" fillId="0" borderId="28" xfId="45" applyNumberFormat="1" applyFont="1" applyBorder="1" applyAlignment="1">
      <alignment horizontal="right" vertical="center"/>
    </xf>
    <xf numFmtId="9" fontId="24" fillId="0" borderId="29" xfId="60" applyFont="1" applyBorder="1" applyAlignment="1">
      <alignment horizontal="center" vertical="center"/>
    </xf>
    <xf numFmtId="9" fontId="24" fillId="0" borderId="12" xfId="6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0" fontId="23" fillId="0" borderId="24" xfId="0" applyFont="1" applyFill="1" applyBorder="1" applyAlignment="1">
      <alignment vertical="center"/>
    </xf>
    <xf numFmtId="0" fontId="23" fillId="0" borderId="24" xfId="0" applyFont="1" applyFill="1" applyBorder="1" applyAlignment="1">
      <alignment horizontal="center" vertical="center"/>
    </xf>
    <xf numFmtId="181" fontId="23" fillId="0" borderId="24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right" vertical="center"/>
    </xf>
    <xf numFmtId="49" fontId="23" fillId="0" borderId="18" xfId="0" applyNumberFormat="1" applyFont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181" fontId="23" fillId="0" borderId="26" xfId="0" applyNumberFormat="1" applyFont="1" applyFill="1" applyBorder="1" applyAlignment="1">
      <alignment horizontal="center" vertical="center"/>
    </xf>
    <xf numFmtId="4" fontId="23" fillId="0" borderId="26" xfId="0" applyNumberFormat="1" applyFont="1" applyFill="1" applyBorder="1" applyAlignment="1">
      <alignment horizontal="right" vertical="center"/>
    </xf>
    <xf numFmtId="10" fontId="23" fillId="0" borderId="0" xfId="54" applyNumberFormat="1" applyFont="1" applyFill="1" applyBorder="1" applyAlignment="1">
      <alignment horizontal="center" vertical="center"/>
      <protection/>
    </xf>
    <xf numFmtId="2" fontId="24" fillId="0" borderId="30" xfId="0" applyNumberFormat="1" applyFont="1" applyBorder="1" applyAlignment="1">
      <alignment horizontal="center" vertical="center"/>
    </xf>
    <xf numFmtId="2" fontId="24" fillId="0" borderId="31" xfId="0" applyNumberFormat="1" applyFont="1" applyBorder="1" applyAlignment="1">
      <alignment horizontal="center" vertical="center"/>
    </xf>
    <xf numFmtId="2" fontId="24" fillId="0" borderId="32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 applyProtection="1">
      <alignment horizontal="right" vertical="center"/>
      <protection locked="0"/>
    </xf>
    <xf numFmtId="10" fontId="23" fillId="0" borderId="10" xfId="54" applyNumberFormat="1" applyFont="1" applyFill="1" applyBorder="1" applyAlignment="1" applyProtection="1">
      <alignment horizontal="center" vertical="center"/>
      <protection locked="0"/>
    </xf>
    <xf numFmtId="4" fontId="23" fillId="0" borderId="10" xfId="54" applyNumberFormat="1" applyFont="1" applyFill="1" applyBorder="1" applyAlignment="1" applyProtection="1">
      <alignment horizontal="right" vertical="center"/>
      <protection locked="0"/>
    </xf>
    <xf numFmtId="4" fontId="23" fillId="0" borderId="10" xfId="0" applyNumberFormat="1" applyFont="1" applyFill="1" applyBorder="1" applyAlignment="1" applyProtection="1">
      <alignment horizontal="right" vertical="center"/>
      <protection locked="0"/>
    </xf>
    <xf numFmtId="4" fontId="24" fillId="0" borderId="10" xfId="0" applyNumberFormat="1" applyFont="1" applyFill="1" applyBorder="1" applyAlignment="1" applyProtection="1">
      <alignment horizontal="right" vertical="center"/>
      <protection locked="0"/>
    </xf>
    <xf numFmtId="4" fontId="23" fillId="0" borderId="20" xfId="54" applyNumberFormat="1" applyFont="1" applyBorder="1" applyAlignment="1" applyProtection="1">
      <alignment horizontal="right" vertical="center"/>
      <protection locked="0"/>
    </xf>
    <xf numFmtId="4" fontId="23" fillId="0" borderId="24" xfId="0" applyNumberFormat="1" applyFont="1" applyFill="1" applyBorder="1" applyAlignment="1" applyProtection="1">
      <alignment horizontal="right" vertical="center"/>
      <protection locked="0"/>
    </xf>
    <xf numFmtId="4" fontId="23" fillId="0" borderId="26" xfId="0" applyNumberFormat="1" applyFont="1" applyFill="1" applyBorder="1" applyAlignment="1" applyProtection="1">
      <alignment horizontal="right" vertical="center"/>
      <protection locked="0"/>
    </xf>
    <xf numFmtId="4" fontId="44" fillId="0" borderId="10" xfId="50" applyNumberFormat="1" applyFont="1" applyFill="1" applyBorder="1" applyAlignment="1" applyProtection="1">
      <alignment horizontal="right" vertical="center"/>
      <protection locked="0"/>
    </xf>
    <xf numFmtId="10" fontId="24" fillId="0" borderId="10" xfId="0" applyNumberFormat="1" applyFont="1" applyFill="1" applyBorder="1" applyAlignment="1" applyProtection="1">
      <alignment horizontal="center" vertical="center"/>
      <protection locked="0"/>
    </xf>
    <xf numFmtId="10" fontId="23" fillId="0" borderId="10" xfId="0" applyNumberFormat="1" applyFont="1" applyBorder="1" applyAlignment="1" applyProtection="1">
      <alignment horizontal="center" vertical="center"/>
      <protection locked="0"/>
    </xf>
    <xf numFmtId="4" fontId="25" fillId="34" borderId="10" xfId="50" applyNumberFormat="1" applyFont="1" applyFill="1" applyBorder="1" applyAlignment="1" applyProtection="1">
      <alignment horizontal="right" vertical="center"/>
      <protection locked="0"/>
    </xf>
    <xf numFmtId="9" fontId="23" fillId="0" borderId="10" xfId="60" applyFont="1" applyBorder="1" applyAlignment="1" applyProtection="1">
      <alignment horizontal="right" vertical="center"/>
      <protection locked="0"/>
    </xf>
    <xf numFmtId="2" fontId="26" fillId="0" borderId="0" xfId="54" applyNumberFormat="1" applyFont="1" applyBorder="1" applyAlignment="1" applyProtection="1">
      <alignment horizontal="center"/>
      <protection locked="0"/>
    </xf>
    <xf numFmtId="0" fontId="3" fillId="0" borderId="0" xfId="54" applyFont="1" applyBorder="1" applyProtection="1">
      <alignment/>
      <protection locked="0"/>
    </xf>
    <xf numFmtId="9" fontId="23" fillId="0" borderId="16" xfId="60" applyFont="1" applyBorder="1" applyAlignment="1" applyProtection="1">
      <alignment horizontal="right" vertical="center"/>
      <protection locked="0"/>
    </xf>
    <xf numFmtId="9" fontId="23" fillId="0" borderId="10" xfId="60" applyFont="1" applyFill="1" applyBorder="1" applyAlignment="1" applyProtection="1">
      <alignment horizontal="right" vertical="center"/>
      <protection locked="0"/>
    </xf>
    <xf numFmtId="9" fontId="23" fillId="0" borderId="16" xfId="60" applyFont="1" applyFill="1" applyBorder="1" applyAlignment="1" applyProtection="1">
      <alignment horizontal="right" vertical="center"/>
      <protection locked="0"/>
    </xf>
    <xf numFmtId="4" fontId="24" fillId="0" borderId="10" xfId="45" applyNumberFormat="1" applyFont="1" applyBorder="1" applyAlignment="1" applyProtection="1">
      <alignment horizontal="right" vertical="center"/>
      <protection locked="0"/>
    </xf>
    <xf numFmtId="4" fontId="24" fillId="0" borderId="16" xfId="45" applyNumberFormat="1" applyFont="1" applyBorder="1" applyAlignment="1" applyProtection="1">
      <alignment horizontal="right" vertical="center"/>
      <protection locked="0"/>
    </xf>
    <xf numFmtId="9" fontId="24" fillId="0" borderId="10" xfId="60" applyFont="1" applyBorder="1" applyAlignment="1" applyProtection="1">
      <alignment horizontal="right" vertical="center"/>
      <protection locked="0"/>
    </xf>
    <xf numFmtId="9" fontId="24" fillId="0" borderId="16" xfId="60" applyFont="1" applyFill="1" applyBorder="1" applyAlignment="1" applyProtection="1">
      <alignment horizontal="right" vertical="center"/>
      <protection locked="0"/>
    </xf>
    <xf numFmtId="9" fontId="23" fillId="0" borderId="24" xfId="60" applyFont="1" applyBorder="1" applyAlignment="1" applyProtection="1">
      <alignment horizontal="right" vertical="center"/>
      <protection locked="0"/>
    </xf>
    <xf numFmtId="9" fontId="23" fillId="0" borderId="26" xfId="60" applyFont="1" applyBorder="1" applyAlignment="1" applyProtection="1">
      <alignment horizontal="right" vertical="center"/>
      <protection locked="0"/>
    </xf>
    <xf numFmtId="4" fontId="23" fillId="0" borderId="10" xfId="45" applyNumberFormat="1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181" fontId="23" fillId="0" borderId="0" xfId="0" applyNumberFormat="1" applyFont="1" applyBorder="1" applyAlignment="1" applyProtection="1">
      <alignment horizontal="center" vertical="center"/>
      <protection locked="0"/>
    </xf>
    <xf numFmtId="4" fontId="23" fillId="0" borderId="0" xfId="0" applyNumberFormat="1" applyFont="1" applyBorder="1" applyAlignment="1" applyProtection="1">
      <alignment horizontal="right" vertical="center"/>
      <protection locked="0"/>
    </xf>
    <xf numFmtId="10" fontId="23" fillId="0" borderId="0" xfId="0" applyNumberFormat="1" applyFont="1" applyBorder="1" applyAlignment="1" applyProtection="1">
      <alignment horizontal="center" vertical="center"/>
      <protection locked="0"/>
    </xf>
    <xf numFmtId="4" fontId="24" fillId="0" borderId="0" xfId="0" applyNumberFormat="1" applyFont="1" applyBorder="1" applyAlignment="1" applyProtection="1">
      <alignment horizontal="right" vertical="center"/>
      <protection locked="0"/>
    </xf>
    <xf numFmtId="4" fontId="23" fillId="0" borderId="0" xfId="0" applyNumberFormat="1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4" fontId="23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2" fontId="24" fillId="0" borderId="30" xfId="0" applyNumberFormat="1" applyFont="1" applyBorder="1" applyAlignment="1" applyProtection="1">
      <alignment horizontal="center" vertical="center"/>
      <protection locked="0"/>
    </xf>
    <xf numFmtId="2" fontId="24" fillId="0" borderId="31" xfId="0" applyNumberFormat="1" applyFont="1" applyBorder="1" applyAlignment="1" applyProtection="1">
      <alignment horizontal="center" vertical="center"/>
      <protection locked="0"/>
    </xf>
    <xf numFmtId="2" fontId="24" fillId="0" borderId="32" xfId="0" applyNumberFormat="1" applyFont="1" applyBorder="1" applyAlignment="1" applyProtection="1">
      <alignment horizontal="center" vertical="center"/>
      <protection locked="0"/>
    </xf>
    <xf numFmtId="9" fontId="24" fillId="0" borderId="0" xfId="60" applyFont="1" applyBorder="1" applyAlignment="1" applyProtection="1">
      <alignment horizontal="center" vertical="center"/>
      <protection locked="0"/>
    </xf>
    <xf numFmtId="4" fontId="23" fillId="0" borderId="0" xfId="0" applyNumberFormat="1" applyFont="1" applyBorder="1" applyAlignment="1" applyProtection="1">
      <alignment horizontal="center" vertical="center"/>
      <protection locked="0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2 2" xfId="48"/>
    <cellStyle name="Moeda 2 3" xfId="49"/>
    <cellStyle name="Moeda 3" xfId="50"/>
    <cellStyle name="Moeda 3 2" xfId="51"/>
    <cellStyle name="Moeda 4" xfId="52"/>
    <cellStyle name="Neutra" xfId="53"/>
    <cellStyle name="Normal 2" xfId="54"/>
    <cellStyle name="Normal 3" xfId="55"/>
    <cellStyle name="Normal 3 2" xfId="56"/>
    <cellStyle name="Normal 3 3" xfId="57"/>
    <cellStyle name="Nota" xfId="58"/>
    <cellStyle name="Nota 2" xfId="59"/>
    <cellStyle name="Percent" xfId="60"/>
    <cellStyle name="Porcentagem 2" xfId="61"/>
    <cellStyle name="Saída" xfId="62"/>
    <cellStyle name="Comma [0]" xfId="63"/>
    <cellStyle name="Separador de milhares 2" xfId="64"/>
    <cellStyle name="Separador de milhares 2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2 2" xfId="7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21"/>
  <sheetViews>
    <sheetView view="pageBreakPreview" zoomScale="90" zoomScaleNormal="60" zoomScaleSheetLayoutView="90" zoomScalePageLayoutView="0" workbookViewId="0" topLeftCell="A7">
      <pane ySplit="5" topLeftCell="A27" activePane="bottomLeft" state="frozen"/>
      <selection pane="topLeft" activeCell="A7" sqref="A7"/>
      <selection pane="bottomLeft" activeCell="G31" sqref="G31"/>
    </sheetView>
  </sheetViews>
  <sheetFormatPr defaultColWidth="9.140625" defaultRowHeight="12.75"/>
  <cols>
    <col min="1" max="1" width="5.140625" style="28" customWidth="1"/>
    <col min="2" max="2" width="65.421875" style="28" customWidth="1"/>
    <col min="3" max="3" width="6.7109375" style="13" customWidth="1"/>
    <col min="4" max="4" width="9.00390625" style="29" customWidth="1"/>
    <col min="5" max="5" width="10.00390625" style="30" customWidth="1"/>
    <col min="6" max="6" width="9.421875" style="30" customWidth="1"/>
    <col min="7" max="7" width="11.8515625" style="30" customWidth="1"/>
    <col min="8" max="8" width="8.140625" style="31" customWidth="1"/>
    <col min="9" max="9" width="11.140625" style="30" customWidth="1"/>
    <col min="10" max="10" width="9.28125" style="0" customWidth="1"/>
  </cols>
  <sheetData>
    <row r="1" ht="12.75" hidden="1"/>
    <row r="2" spans="1:9" ht="12.75" hidden="1">
      <c r="A2" s="32"/>
      <c r="B2" s="32"/>
      <c r="C2" s="14"/>
      <c r="D2" s="33"/>
      <c r="E2" s="34"/>
      <c r="F2" s="34"/>
      <c r="G2" s="34"/>
      <c r="H2" s="35"/>
      <c r="I2" s="34"/>
    </row>
    <row r="3" spans="1:9" ht="12.75" hidden="1">
      <c r="A3" s="32"/>
      <c r="B3" s="32"/>
      <c r="C3" s="14"/>
      <c r="D3" s="33"/>
      <c r="E3" s="34"/>
      <c r="F3" s="34"/>
      <c r="G3" s="34"/>
      <c r="H3" s="35"/>
      <c r="I3" s="34"/>
    </row>
    <row r="4" spans="1:9" ht="12.75" hidden="1">
      <c r="A4" s="32"/>
      <c r="B4" s="32"/>
      <c r="C4" s="14"/>
      <c r="D4" s="33"/>
      <c r="E4" s="34"/>
      <c r="F4" s="34"/>
      <c r="G4" s="34"/>
      <c r="H4" s="35"/>
      <c r="I4" s="34"/>
    </row>
    <row r="5" spans="1:9" ht="12.75" hidden="1">
      <c r="A5" s="32"/>
      <c r="B5" s="32"/>
      <c r="C5" s="14"/>
      <c r="D5" s="33"/>
      <c r="E5" s="34"/>
      <c r="F5" s="34"/>
      <c r="G5" s="34"/>
      <c r="H5" s="35"/>
      <c r="I5" s="34"/>
    </row>
    <row r="6" spans="1:9" ht="12.75" hidden="1">
      <c r="A6" s="36"/>
      <c r="B6" s="36"/>
      <c r="C6" s="15"/>
      <c r="D6" s="37"/>
      <c r="E6" s="38"/>
      <c r="F6" s="38"/>
      <c r="G6" s="38"/>
      <c r="H6" s="39"/>
      <c r="I6" s="38"/>
    </row>
    <row r="7" spans="1:9" ht="12.75">
      <c r="A7" s="153"/>
      <c r="B7" s="154"/>
      <c r="C7" s="154"/>
      <c r="D7" s="154"/>
      <c r="E7" s="154"/>
      <c r="F7" s="154"/>
      <c r="G7" s="154"/>
      <c r="H7" s="154"/>
      <c r="I7" s="154"/>
    </row>
    <row r="8" spans="1:9" ht="19.5">
      <c r="A8" s="131" t="s">
        <v>273</v>
      </c>
      <c r="B8" s="131"/>
      <c r="C8" s="131"/>
      <c r="D8" s="131"/>
      <c r="E8" s="131"/>
      <c r="F8" s="131"/>
      <c r="G8" s="131"/>
      <c r="H8" s="131"/>
      <c r="I8" s="131"/>
    </row>
    <row r="9" spans="1:9" ht="12.75">
      <c r="A9" s="153"/>
      <c r="B9" s="154"/>
      <c r="C9" s="154"/>
      <c r="D9" s="154"/>
      <c r="E9" s="154"/>
      <c r="F9" s="154"/>
      <c r="G9" s="154"/>
      <c r="H9" s="154"/>
      <c r="I9" s="154"/>
    </row>
    <row r="10" spans="1:9" ht="13.5" customHeight="1" thickBot="1">
      <c r="A10" s="153"/>
      <c r="B10" s="154"/>
      <c r="C10" s="154"/>
      <c r="D10" s="154"/>
      <c r="E10" s="154"/>
      <c r="F10" s="154"/>
      <c r="G10" s="154"/>
      <c r="H10" s="154"/>
      <c r="I10" s="154"/>
    </row>
    <row r="11" spans="1:9" s="1" customFormat="1" ht="14.25" thickBot="1" thickTop="1">
      <c r="A11" s="16" t="s">
        <v>0</v>
      </c>
      <c r="B11" s="16" t="s">
        <v>1</v>
      </c>
      <c r="C11" s="16" t="s">
        <v>2</v>
      </c>
      <c r="D11" s="40" t="s">
        <v>3</v>
      </c>
      <c r="E11" s="41" t="s">
        <v>14</v>
      </c>
      <c r="F11" s="41" t="s">
        <v>15</v>
      </c>
      <c r="G11" s="41" t="s">
        <v>4</v>
      </c>
      <c r="H11" s="42" t="s">
        <v>17</v>
      </c>
      <c r="I11" s="41" t="s">
        <v>16</v>
      </c>
    </row>
    <row r="12" spans="1:9" s="9" customFormat="1" ht="14.25" customHeight="1" thickTop="1">
      <c r="A12" s="17" t="s">
        <v>5</v>
      </c>
      <c r="B12" s="43" t="s">
        <v>6</v>
      </c>
      <c r="C12" s="44"/>
      <c r="D12" s="45"/>
      <c r="E12" s="46"/>
      <c r="F12" s="46" t="s">
        <v>7</v>
      </c>
      <c r="G12" s="46"/>
      <c r="H12" s="47"/>
      <c r="I12" s="46" t="s">
        <v>7</v>
      </c>
    </row>
    <row r="13" spans="1:9" s="9" customFormat="1" ht="14.25" customHeight="1">
      <c r="A13" s="18" t="s">
        <v>8</v>
      </c>
      <c r="B13" s="32" t="s">
        <v>258</v>
      </c>
      <c r="C13" s="26" t="s">
        <v>259</v>
      </c>
      <c r="D13" s="27">
        <v>7.2</v>
      </c>
      <c r="E13" s="118"/>
      <c r="F13" s="118"/>
      <c r="G13" s="34">
        <f>(E13+F13)*D13</f>
        <v>0</v>
      </c>
      <c r="H13" s="119"/>
      <c r="I13" s="34">
        <f>G13*(1+H13)</f>
        <v>0</v>
      </c>
    </row>
    <row r="14" spans="1:9" s="9" customFormat="1" ht="14.25" customHeight="1">
      <c r="A14" s="18" t="s">
        <v>260</v>
      </c>
      <c r="B14" s="32" t="s">
        <v>261</v>
      </c>
      <c r="C14" s="26" t="s">
        <v>259</v>
      </c>
      <c r="D14" s="27">
        <v>3</v>
      </c>
      <c r="E14" s="118"/>
      <c r="F14" s="118"/>
      <c r="G14" s="34">
        <f>(E14+F14)*D14</f>
        <v>0</v>
      </c>
      <c r="H14" s="119"/>
      <c r="I14" s="34">
        <f>G14*(1+H14)</f>
        <v>0</v>
      </c>
    </row>
    <row r="15" spans="1:9" s="9" customFormat="1" ht="14.25" customHeight="1">
      <c r="A15" s="19"/>
      <c r="B15" s="48" t="s">
        <v>9</v>
      </c>
      <c r="C15" s="49"/>
      <c r="D15" s="50"/>
      <c r="E15" s="51">
        <f>SUMPRODUCT(E13:E14,D13:D14,(1+H13:H14))</f>
        <v>0</v>
      </c>
      <c r="F15" s="51">
        <f>SUMPRODUCT(F13:F14,D13:D14,(1+H13:H14))</f>
        <v>0</v>
      </c>
      <c r="G15" s="51">
        <f>SUM(G13:G14)</f>
        <v>0</v>
      </c>
      <c r="H15" s="52"/>
      <c r="I15" s="51">
        <f>SUM(I13:I14)</f>
        <v>0</v>
      </c>
    </row>
    <row r="16" spans="1:9" s="9" customFormat="1" ht="14.25" customHeight="1">
      <c r="A16" s="18"/>
      <c r="B16" s="32"/>
      <c r="C16" s="14"/>
      <c r="D16" s="53"/>
      <c r="E16" s="34"/>
      <c r="F16" s="34"/>
      <c r="G16" s="34"/>
      <c r="H16" s="35"/>
      <c r="I16" s="34"/>
    </row>
    <row r="17" spans="1:9" s="9" customFormat="1" ht="14.25" customHeight="1">
      <c r="A17" s="19" t="s">
        <v>10</v>
      </c>
      <c r="B17" s="48" t="s">
        <v>82</v>
      </c>
      <c r="C17" s="49"/>
      <c r="D17" s="50"/>
      <c r="E17" s="51"/>
      <c r="F17" s="51"/>
      <c r="G17" s="54"/>
      <c r="H17" s="52"/>
      <c r="I17" s="51"/>
    </row>
    <row r="18" spans="1:9" s="9" customFormat="1" ht="14.25" customHeight="1">
      <c r="A18" s="19"/>
      <c r="B18" s="48" t="s">
        <v>88</v>
      </c>
      <c r="C18" s="49"/>
      <c r="D18" s="50"/>
      <c r="E18" s="51"/>
      <c r="F18" s="51"/>
      <c r="G18" s="51"/>
      <c r="H18" s="52"/>
      <c r="I18" s="51"/>
    </row>
    <row r="19" spans="1:9" s="10" customFormat="1" ht="14.25" customHeight="1">
      <c r="A19" s="55" t="s">
        <v>116</v>
      </c>
      <c r="B19" s="56" t="s">
        <v>144</v>
      </c>
      <c r="C19" s="57" t="s">
        <v>12</v>
      </c>
      <c r="D19" s="58">
        <f>80*3</f>
        <v>240</v>
      </c>
      <c r="E19" s="120"/>
      <c r="F19" s="120"/>
      <c r="G19" s="59">
        <f>(E19+F19)*D19</f>
        <v>0</v>
      </c>
      <c r="H19" s="119"/>
      <c r="I19" s="59">
        <f aca="true" t="shared" si="0" ref="I19:I27">G19*(H19+1)</f>
        <v>0</v>
      </c>
    </row>
    <row r="20" spans="1:9" s="10" customFormat="1" ht="14.25" customHeight="1">
      <c r="A20" s="55" t="s">
        <v>117</v>
      </c>
      <c r="B20" s="56" t="s">
        <v>145</v>
      </c>
      <c r="C20" s="57" t="s">
        <v>12</v>
      </c>
      <c r="D20" s="58">
        <v>80</v>
      </c>
      <c r="E20" s="120"/>
      <c r="F20" s="120"/>
      <c r="G20" s="59">
        <f>(E20+F20)*D20</f>
        <v>0</v>
      </c>
      <c r="H20" s="119"/>
      <c r="I20" s="59">
        <f t="shared" si="0"/>
        <v>0</v>
      </c>
    </row>
    <row r="21" spans="1:11" s="10" customFormat="1" ht="14.25" customHeight="1">
      <c r="A21" s="55" t="s">
        <v>118</v>
      </c>
      <c r="B21" s="56" t="s">
        <v>143</v>
      </c>
      <c r="C21" s="57" t="s">
        <v>18</v>
      </c>
      <c r="D21" s="58">
        <v>1</v>
      </c>
      <c r="E21" s="120"/>
      <c r="F21" s="120"/>
      <c r="G21" s="59">
        <f>(E21+F21)*D21</f>
        <v>0</v>
      </c>
      <c r="H21" s="119"/>
      <c r="I21" s="59">
        <f t="shared" si="0"/>
        <v>0</v>
      </c>
      <c r="K21" s="114"/>
    </row>
    <row r="22" spans="1:9" s="11" customFormat="1" ht="14.25" customHeight="1">
      <c r="A22" s="55" t="s">
        <v>119</v>
      </c>
      <c r="B22" s="60" t="s">
        <v>146</v>
      </c>
      <c r="C22" s="57" t="s">
        <v>18</v>
      </c>
      <c r="D22" s="27">
        <v>16</v>
      </c>
      <c r="E22" s="121"/>
      <c r="F22" s="120"/>
      <c r="G22" s="59">
        <f>(E22+F22)*D22</f>
        <v>0</v>
      </c>
      <c r="H22" s="119"/>
      <c r="I22" s="59">
        <f t="shared" si="0"/>
        <v>0</v>
      </c>
    </row>
    <row r="23" spans="1:9" s="11" customFormat="1" ht="14.25" customHeight="1">
      <c r="A23" s="61"/>
      <c r="B23" s="62" t="s">
        <v>89</v>
      </c>
      <c r="C23" s="63"/>
      <c r="D23" s="64"/>
      <c r="E23" s="122"/>
      <c r="F23" s="122"/>
      <c r="G23" s="59"/>
      <c r="H23" s="127"/>
      <c r="I23" s="59"/>
    </row>
    <row r="24" spans="1:9" s="11" customFormat="1" ht="14.25" customHeight="1">
      <c r="A24" s="65" t="s">
        <v>120</v>
      </c>
      <c r="B24" s="60" t="s">
        <v>244</v>
      </c>
      <c r="C24" s="57" t="s">
        <v>18</v>
      </c>
      <c r="D24" s="27">
        <v>9</v>
      </c>
      <c r="E24" s="121"/>
      <c r="F24" s="121"/>
      <c r="G24" s="59">
        <f>(E24+F24)*D24</f>
        <v>0</v>
      </c>
      <c r="H24" s="119"/>
      <c r="I24" s="59">
        <f t="shared" si="0"/>
        <v>0</v>
      </c>
    </row>
    <row r="25" spans="1:9" s="11" customFormat="1" ht="14.25" customHeight="1">
      <c r="A25" s="65" t="s">
        <v>162</v>
      </c>
      <c r="B25" s="56" t="s">
        <v>90</v>
      </c>
      <c r="C25" s="57" t="s">
        <v>12</v>
      </c>
      <c r="D25" s="58">
        <v>75</v>
      </c>
      <c r="E25" s="120"/>
      <c r="F25" s="120"/>
      <c r="G25" s="59">
        <f>(E25+F25)*D25</f>
        <v>0</v>
      </c>
      <c r="H25" s="119"/>
      <c r="I25" s="59">
        <f t="shared" si="0"/>
        <v>0</v>
      </c>
    </row>
    <row r="26" spans="1:9" s="11" customFormat="1" ht="14.25" customHeight="1">
      <c r="A26" s="65" t="s">
        <v>163</v>
      </c>
      <c r="B26" s="56" t="s">
        <v>245</v>
      </c>
      <c r="C26" s="57" t="s">
        <v>18</v>
      </c>
      <c r="D26" s="58">
        <v>1</v>
      </c>
      <c r="E26" s="120"/>
      <c r="F26" s="120"/>
      <c r="G26" s="59">
        <f>(E26+F26)*D26</f>
        <v>0</v>
      </c>
      <c r="H26" s="119"/>
      <c r="I26" s="59">
        <f t="shared" si="0"/>
        <v>0</v>
      </c>
    </row>
    <row r="27" spans="1:9" s="11" customFormat="1" ht="14.25" customHeight="1">
      <c r="A27" s="65" t="s">
        <v>164</v>
      </c>
      <c r="B27" s="60" t="s">
        <v>115</v>
      </c>
      <c r="C27" s="57" t="s">
        <v>18</v>
      </c>
      <c r="D27" s="27">
        <v>4</v>
      </c>
      <c r="E27" s="121"/>
      <c r="F27" s="120"/>
      <c r="G27" s="59">
        <f>(E27+F27)*D27</f>
        <v>0</v>
      </c>
      <c r="H27" s="119"/>
      <c r="I27" s="59">
        <f t="shared" si="0"/>
        <v>0</v>
      </c>
    </row>
    <row r="28" spans="1:9" s="11" customFormat="1" ht="14.25" customHeight="1">
      <c r="A28" s="65" t="s">
        <v>165</v>
      </c>
      <c r="B28" s="66" t="s">
        <v>154</v>
      </c>
      <c r="C28" s="67" t="s">
        <v>11</v>
      </c>
      <c r="D28" s="68">
        <v>2</v>
      </c>
      <c r="E28" s="123"/>
      <c r="F28" s="120"/>
      <c r="G28" s="59">
        <f>(E28+F28)*D28</f>
        <v>0</v>
      </c>
      <c r="H28" s="119"/>
      <c r="I28" s="59">
        <f>G28*(H28+1)</f>
        <v>0</v>
      </c>
    </row>
    <row r="29" spans="1:9" s="9" customFormat="1" ht="14.25" customHeight="1">
      <c r="A29" s="69"/>
      <c r="B29" s="48" t="s">
        <v>80</v>
      </c>
      <c r="C29" s="14"/>
      <c r="D29" s="53"/>
      <c r="E29" s="118"/>
      <c r="F29" s="121"/>
      <c r="G29" s="34"/>
      <c r="H29" s="128"/>
      <c r="I29" s="34"/>
    </row>
    <row r="30" spans="1:9" s="10" customFormat="1" ht="14.25" customHeight="1">
      <c r="A30" s="70" t="s">
        <v>166</v>
      </c>
      <c r="B30" s="60" t="s">
        <v>19</v>
      </c>
      <c r="C30" s="26" t="s">
        <v>11</v>
      </c>
      <c r="D30" s="27">
        <v>120</v>
      </c>
      <c r="E30" s="121"/>
      <c r="F30" s="121"/>
      <c r="G30" s="59">
        <f aca="true" t="shared" si="1" ref="G30:G58">(E30+F30)*D30</f>
        <v>0</v>
      </c>
      <c r="H30" s="119"/>
      <c r="I30" s="59">
        <f aca="true" t="shared" si="2" ref="I30:I58">G30*(H30+1)</f>
        <v>0</v>
      </c>
    </row>
    <row r="31" spans="1:9" s="9" customFormat="1" ht="14.25" customHeight="1">
      <c r="A31" s="70" t="s">
        <v>167</v>
      </c>
      <c r="B31" s="32" t="s">
        <v>20</v>
      </c>
      <c r="C31" s="14" t="s">
        <v>11</v>
      </c>
      <c r="D31" s="53">
        <f>732*2</f>
        <v>1464</v>
      </c>
      <c r="E31" s="118"/>
      <c r="F31" s="121"/>
      <c r="G31" s="59">
        <f t="shared" si="1"/>
        <v>0</v>
      </c>
      <c r="H31" s="119"/>
      <c r="I31" s="59">
        <f t="shared" si="2"/>
        <v>0</v>
      </c>
    </row>
    <row r="32" spans="1:9" s="9" customFormat="1" ht="14.25" customHeight="1">
      <c r="A32" s="70" t="s">
        <v>168</v>
      </c>
      <c r="B32" s="32" t="s">
        <v>21</v>
      </c>
      <c r="C32" s="14" t="s">
        <v>22</v>
      </c>
      <c r="D32" s="53">
        <v>30</v>
      </c>
      <c r="E32" s="118"/>
      <c r="F32" s="121"/>
      <c r="G32" s="59">
        <f t="shared" si="1"/>
        <v>0</v>
      </c>
      <c r="H32" s="119"/>
      <c r="I32" s="59">
        <f t="shared" si="2"/>
        <v>0</v>
      </c>
    </row>
    <row r="33" spans="1:9" s="9" customFormat="1" ht="14.25" customHeight="1">
      <c r="A33" s="70" t="s">
        <v>169</v>
      </c>
      <c r="B33" s="32" t="s">
        <v>23</v>
      </c>
      <c r="C33" s="14" t="s">
        <v>22</v>
      </c>
      <c r="D33" s="53">
        <v>40</v>
      </c>
      <c r="E33" s="118"/>
      <c r="F33" s="121"/>
      <c r="G33" s="59">
        <f t="shared" si="1"/>
        <v>0</v>
      </c>
      <c r="H33" s="119"/>
      <c r="I33" s="59">
        <f t="shared" si="2"/>
        <v>0</v>
      </c>
    </row>
    <row r="34" spans="1:9" s="9" customFormat="1" ht="14.25" customHeight="1">
      <c r="A34" s="70" t="s">
        <v>170</v>
      </c>
      <c r="B34" s="32" t="s">
        <v>24</v>
      </c>
      <c r="C34" s="14" t="s">
        <v>11</v>
      </c>
      <c r="D34" s="53">
        <v>800</v>
      </c>
      <c r="E34" s="118"/>
      <c r="F34" s="121"/>
      <c r="G34" s="59">
        <f t="shared" si="1"/>
        <v>0</v>
      </c>
      <c r="H34" s="119"/>
      <c r="I34" s="59">
        <f t="shared" si="2"/>
        <v>0</v>
      </c>
    </row>
    <row r="35" spans="1:9" s="9" customFormat="1" ht="14.25" customHeight="1">
      <c r="A35" s="70" t="s">
        <v>171</v>
      </c>
      <c r="B35" s="32" t="s">
        <v>25</v>
      </c>
      <c r="C35" s="14" t="s">
        <v>22</v>
      </c>
      <c r="D35" s="53">
        <v>30</v>
      </c>
      <c r="E35" s="118"/>
      <c r="F35" s="121"/>
      <c r="G35" s="59">
        <f t="shared" si="1"/>
        <v>0</v>
      </c>
      <c r="H35" s="119"/>
      <c r="I35" s="59">
        <f t="shared" si="2"/>
        <v>0</v>
      </c>
    </row>
    <row r="36" spans="1:9" s="10" customFormat="1" ht="14.25" customHeight="1">
      <c r="A36" s="70" t="s">
        <v>172</v>
      </c>
      <c r="B36" s="60" t="s">
        <v>28</v>
      </c>
      <c r="C36" s="26" t="s">
        <v>12</v>
      </c>
      <c r="D36" s="27">
        <v>380</v>
      </c>
      <c r="E36" s="121"/>
      <c r="F36" s="121"/>
      <c r="G36" s="59">
        <f t="shared" si="1"/>
        <v>0</v>
      </c>
      <c r="H36" s="119"/>
      <c r="I36" s="59">
        <f t="shared" si="2"/>
        <v>0</v>
      </c>
    </row>
    <row r="37" spans="1:9" s="9" customFormat="1" ht="14.25" customHeight="1">
      <c r="A37" s="70" t="s">
        <v>173</v>
      </c>
      <c r="B37" s="32" t="s">
        <v>30</v>
      </c>
      <c r="C37" s="14" t="s">
        <v>12</v>
      </c>
      <c r="D37" s="53">
        <v>1500</v>
      </c>
      <c r="E37" s="118"/>
      <c r="F37" s="121"/>
      <c r="G37" s="59">
        <f t="shared" si="1"/>
        <v>0</v>
      </c>
      <c r="H37" s="119"/>
      <c r="I37" s="59">
        <f t="shared" si="2"/>
        <v>0</v>
      </c>
    </row>
    <row r="38" spans="1:9" s="9" customFormat="1" ht="14.25" customHeight="1">
      <c r="A38" s="70" t="s">
        <v>174</v>
      </c>
      <c r="B38" s="32" t="s">
        <v>26</v>
      </c>
      <c r="C38" s="14" t="s">
        <v>11</v>
      </c>
      <c r="D38" s="53">
        <f>153+579</f>
        <v>732</v>
      </c>
      <c r="E38" s="118"/>
      <c r="F38" s="121"/>
      <c r="G38" s="59">
        <f t="shared" si="1"/>
        <v>0</v>
      </c>
      <c r="H38" s="119"/>
      <c r="I38" s="59">
        <f t="shared" si="2"/>
        <v>0</v>
      </c>
    </row>
    <row r="39" spans="1:9" s="9" customFormat="1" ht="14.25" customHeight="1">
      <c r="A39" s="70" t="s">
        <v>175</v>
      </c>
      <c r="B39" s="32" t="s">
        <v>27</v>
      </c>
      <c r="C39" s="14" t="s">
        <v>11</v>
      </c>
      <c r="D39" s="53">
        <v>500</v>
      </c>
      <c r="E39" s="118"/>
      <c r="F39" s="121"/>
      <c r="G39" s="59">
        <f t="shared" si="1"/>
        <v>0</v>
      </c>
      <c r="H39" s="119"/>
      <c r="I39" s="59">
        <f t="shared" si="2"/>
        <v>0</v>
      </c>
    </row>
    <row r="40" spans="1:9" s="9" customFormat="1" ht="14.25" customHeight="1">
      <c r="A40" s="70" t="s">
        <v>176</v>
      </c>
      <c r="B40" s="32" t="s">
        <v>34</v>
      </c>
      <c r="C40" s="14" t="s">
        <v>11</v>
      </c>
      <c r="D40" s="53">
        <v>60</v>
      </c>
      <c r="E40" s="118"/>
      <c r="F40" s="121"/>
      <c r="G40" s="59">
        <f t="shared" si="1"/>
        <v>0</v>
      </c>
      <c r="H40" s="119"/>
      <c r="I40" s="59">
        <f t="shared" si="2"/>
        <v>0</v>
      </c>
    </row>
    <row r="41" spans="1:9" s="9" customFormat="1" ht="14.25" customHeight="1">
      <c r="A41" s="70" t="s">
        <v>177</v>
      </c>
      <c r="B41" s="32" t="s">
        <v>35</v>
      </c>
      <c r="C41" s="26" t="s">
        <v>11</v>
      </c>
      <c r="D41" s="27">
        <v>40</v>
      </c>
      <c r="E41" s="118"/>
      <c r="F41" s="121"/>
      <c r="G41" s="59">
        <f t="shared" si="1"/>
        <v>0</v>
      </c>
      <c r="H41" s="119"/>
      <c r="I41" s="59">
        <f t="shared" si="2"/>
        <v>0</v>
      </c>
    </row>
    <row r="42" spans="1:9" s="9" customFormat="1" ht="14.25" customHeight="1">
      <c r="A42" s="70" t="s">
        <v>178</v>
      </c>
      <c r="B42" s="32" t="s">
        <v>36</v>
      </c>
      <c r="C42" s="14" t="s">
        <v>11</v>
      </c>
      <c r="D42" s="53">
        <v>180</v>
      </c>
      <c r="E42" s="118"/>
      <c r="F42" s="121"/>
      <c r="G42" s="59">
        <f t="shared" si="1"/>
        <v>0</v>
      </c>
      <c r="H42" s="119"/>
      <c r="I42" s="59">
        <f t="shared" si="2"/>
        <v>0</v>
      </c>
    </row>
    <row r="43" spans="1:9" s="9" customFormat="1" ht="14.25" customHeight="1">
      <c r="A43" s="70" t="s">
        <v>179</v>
      </c>
      <c r="B43" s="32" t="s">
        <v>37</v>
      </c>
      <c r="C43" s="14" t="s">
        <v>11</v>
      </c>
      <c r="D43" s="53">
        <v>500</v>
      </c>
      <c r="E43" s="118"/>
      <c r="F43" s="121"/>
      <c r="G43" s="59">
        <f t="shared" si="1"/>
        <v>0</v>
      </c>
      <c r="H43" s="119"/>
      <c r="I43" s="59">
        <f t="shared" si="2"/>
        <v>0</v>
      </c>
    </row>
    <row r="44" spans="1:9" s="9" customFormat="1" ht="14.25" customHeight="1">
      <c r="A44" s="70" t="s">
        <v>180</v>
      </c>
      <c r="B44" s="32" t="s">
        <v>38</v>
      </c>
      <c r="C44" s="14" t="s">
        <v>11</v>
      </c>
      <c r="D44" s="53">
        <v>380</v>
      </c>
      <c r="E44" s="118"/>
      <c r="F44" s="121"/>
      <c r="G44" s="59">
        <f t="shared" si="1"/>
        <v>0</v>
      </c>
      <c r="H44" s="119"/>
      <c r="I44" s="59">
        <f t="shared" si="2"/>
        <v>0</v>
      </c>
    </row>
    <row r="45" spans="1:9" s="9" customFormat="1" ht="14.25" customHeight="1">
      <c r="A45" s="70" t="s">
        <v>181</v>
      </c>
      <c r="B45" s="32" t="s">
        <v>39</v>
      </c>
      <c r="C45" s="14" t="s">
        <v>11</v>
      </c>
      <c r="D45" s="53">
        <f>D44*2</f>
        <v>760</v>
      </c>
      <c r="E45" s="118"/>
      <c r="F45" s="121"/>
      <c r="G45" s="59">
        <f t="shared" si="1"/>
        <v>0</v>
      </c>
      <c r="H45" s="119"/>
      <c r="I45" s="59">
        <f t="shared" si="2"/>
        <v>0</v>
      </c>
    </row>
    <row r="46" spans="1:9" s="9" customFormat="1" ht="14.25" customHeight="1">
      <c r="A46" s="70" t="s">
        <v>182</v>
      </c>
      <c r="B46" s="32" t="s">
        <v>40</v>
      </c>
      <c r="C46" s="26" t="s">
        <v>22</v>
      </c>
      <c r="D46" s="27">
        <v>20</v>
      </c>
      <c r="E46" s="118"/>
      <c r="F46" s="121"/>
      <c r="G46" s="59">
        <f t="shared" si="1"/>
        <v>0</v>
      </c>
      <c r="H46" s="119"/>
      <c r="I46" s="59">
        <f t="shared" si="2"/>
        <v>0</v>
      </c>
    </row>
    <row r="47" spans="1:9" s="9" customFormat="1" ht="14.25" customHeight="1">
      <c r="A47" s="70" t="s">
        <v>183</v>
      </c>
      <c r="B47" s="32" t="s">
        <v>41</v>
      </c>
      <c r="C47" s="26" t="s">
        <v>22</v>
      </c>
      <c r="D47" s="27">
        <v>30</v>
      </c>
      <c r="E47" s="118"/>
      <c r="F47" s="121"/>
      <c r="G47" s="59">
        <f t="shared" si="1"/>
        <v>0</v>
      </c>
      <c r="H47" s="119"/>
      <c r="I47" s="59">
        <f t="shared" si="2"/>
        <v>0</v>
      </c>
    </row>
    <row r="48" spans="1:9" s="9" customFormat="1" ht="14.25" customHeight="1">
      <c r="A48" s="70" t="s">
        <v>184</v>
      </c>
      <c r="B48" s="32" t="s">
        <v>42</v>
      </c>
      <c r="C48" s="26" t="s">
        <v>22</v>
      </c>
      <c r="D48" s="27">
        <v>10</v>
      </c>
      <c r="E48" s="118"/>
      <c r="F48" s="121"/>
      <c r="G48" s="59">
        <f t="shared" si="1"/>
        <v>0</v>
      </c>
      <c r="H48" s="119"/>
      <c r="I48" s="59">
        <f t="shared" si="2"/>
        <v>0</v>
      </c>
    </row>
    <row r="49" spans="1:9" s="9" customFormat="1" ht="14.25" customHeight="1">
      <c r="A49" s="70" t="s">
        <v>185</v>
      </c>
      <c r="B49" s="32" t="s">
        <v>43</v>
      </c>
      <c r="C49" s="26" t="s">
        <v>22</v>
      </c>
      <c r="D49" s="27">
        <v>10</v>
      </c>
      <c r="E49" s="118"/>
      <c r="F49" s="121"/>
      <c r="G49" s="59">
        <f t="shared" si="1"/>
        <v>0</v>
      </c>
      <c r="H49" s="119"/>
      <c r="I49" s="59">
        <f t="shared" si="2"/>
        <v>0</v>
      </c>
    </row>
    <row r="50" spans="1:9" s="9" customFormat="1" ht="14.25" customHeight="1">
      <c r="A50" s="70" t="s">
        <v>186</v>
      </c>
      <c r="B50" s="60" t="s">
        <v>44</v>
      </c>
      <c r="C50" s="26" t="s">
        <v>29</v>
      </c>
      <c r="D50" s="27">
        <v>210</v>
      </c>
      <c r="E50" s="121"/>
      <c r="F50" s="121"/>
      <c r="G50" s="59">
        <f t="shared" si="1"/>
        <v>0</v>
      </c>
      <c r="H50" s="119"/>
      <c r="I50" s="59">
        <f t="shared" si="2"/>
        <v>0</v>
      </c>
    </row>
    <row r="51" spans="1:9" s="9" customFormat="1" ht="14.25" customHeight="1">
      <c r="A51" s="70" t="s">
        <v>187</v>
      </c>
      <c r="B51" s="32" t="s">
        <v>45</v>
      </c>
      <c r="C51" s="14" t="s">
        <v>22</v>
      </c>
      <c r="D51" s="53">
        <v>20</v>
      </c>
      <c r="E51" s="118"/>
      <c r="F51" s="121"/>
      <c r="G51" s="59">
        <f t="shared" si="1"/>
        <v>0</v>
      </c>
      <c r="H51" s="119"/>
      <c r="I51" s="59">
        <f t="shared" si="2"/>
        <v>0</v>
      </c>
    </row>
    <row r="52" spans="1:9" s="9" customFormat="1" ht="14.25" customHeight="1">
      <c r="A52" s="70" t="s">
        <v>188</v>
      </c>
      <c r="B52" s="32" t="s">
        <v>49</v>
      </c>
      <c r="C52" s="26" t="s">
        <v>11</v>
      </c>
      <c r="D52" s="27">
        <f>481*2</f>
        <v>962</v>
      </c>
      <c r="E52" s="118"/>
      <c r="F52" s="121"/>
      <c r="G52" s="59">
        <f t="shared" si="1"/>
        <v>0</v>
      </c>
      <c r="H52" s="119"/>
      <c r="I52" s="59">
        <f t="shared" si="2"/>
        <v>0</v>
      </c>
    </row>
    <row r="53" spans="1:9" s="9" customFormat="1" ht="14.25" customHeight="1">
      <c r="A53" s="70" t="s">
        <v>189</v>
      </c>
      <c r="B53" s="32" t="s">
        <v>50</v>
      </c>
      <c r="C53" s="26" t="s">
        <v>11</v>
      </c>
      <c r="D53" s="27">
        <v>1240</v>
      </c>
      <c r="E53" s="118"/>
      <c r="F53" s="121"/>
      <c r="G53" s="59">
        <f t="shared" si="1"/>
        <v>0</v>
      </c>
      <c r="H53" s="119"/>
      <c r="I53" s="59">
        <f t="shared" si="2"/>
        <v>0</v>
      </c>
    </row>
    <row r="54" spans="1:9" s="9" customFormat="1" ht="14.25" customHeight="1">
      <c r="A54" s="70" t="s">
        <v>190</v>
      </c>
      <c r="B54" s="32" t="s">
        <v>53</v>
      </c>
      <c r="C54" s="14" t="s">
        <v>11</v>
      </c>
      <c r="D54" s="53">
        <v>61</v>
      </c>
      <c r="E54" s="118"/>
      <c r="F54" s="121"/>
      <c r="G54" s="59">
        <f t="shared" si="1"/>
        <v>0</v>
      </c>
      <c r="H54" s="119"/>
      <c r="I54" s="59">
        <f t="shared" si="2"/>
        <v>0</v>
      </c>
    </row>
    <row r="55" spans="1:9" s="9" customFormat="1" ht="14.25" customHeight="1">
      <c r="A55" s="70" t="s">
        <v>191</v>
      </c>
      <c r="B55" s="32" t="s">
        <v>51</v>
      </c>
      <c r="C55" s="14" t="s">
        <v>11</v>
      </c>
      <c r="D55" s="53">
        <f>732-D54-D56</f>
        <v>153</v>
      </c>
      <c r="E55" s="118"/>
      <c r="F55" s="121"/>
      <c r="G55" s="59">
        <f t="shared" si="1"/>
        <v>0</v>
      </c>
      <c r="H55" s="119"/>
      <c r="I55" s="59">
        <f t="shared" si="2"/>
        <v>0</v>
      </c>
    </row>
    <row r="56" spans="1:9" s="9" customFormat="1" ht="14.25" customHeight="1">
      <c r="A56" s="70" t="s">
        <v>192</v>
      </c>
      <c r="B56" s="32" t="s">
        <v>52</v>
      </c>
      <c r="C56" s="14" t="s">
        <v>11</v>
      </c>
      <c r="D56" s="53">
        <f>579-61</f>
        <v>518</v>
      </c>
      <c r="E56" s="118"/>
      <c r="F56" s="121"/>
      <c r="G56" s="59">
        <f t="shared" si="1"/>
        <v>0</v>
      </c>
      <c r="H56" s="119"/>
      <c r="I56" s="59">
        <f t="shared" si="2"/>
        <v>0</v>
      </c>
    </row>
    <row r="57" spans="1:9" s="10" customFormat="1" ht="14.25" customHeight="1">
      <c r="A57" s="70" t="s">
        <v>193</v>
      </c>
      <c r="B57" s="60" t="s">
        <v>46</v>
      </c>
      <c r="C57" s="26" t="s">
        <v>11</v>
      </c>
      <c r="D57" s="27">
        <v>350</v>
      </c>
      <c r="E57" s="121"/>
      <c r="F57" s="121"/>
      <c r="G57" s="59">
        <f t="shared" si="1"/>
        <v>0</v>
      </c>
      <c r="H57" s="119"/>
      <c r="I57" s="59">
        <f t="shared" si="2"/>
        <v>0</v>
      </c>
    </row>
    <row r="58" spans="1:9" s="10" customFormat="1" ht="14.25" customHeight="1">
      <c r="A58" s="70" t="s">
        <v>194</v>
      </c>
      <c r="B58" s="60" t="s">
        <v>47</v>
      </c>
      <c r="C58" s="26" t="s">
        <v>11</v>
      </c>
      <c r="D58" s="27">
        <v>50</v>
      </c>
      <c r="E58" s="121"/>
      <c r="F58" s="121"/>
      <c r="G58" s="59">
        <f t="shared" si="1"/>
        <v>0</v>
      </c>
      <c r="H58" s="119"/>
      <c r="I58" s="59">
        <f t="shared" si="2"/>
        <v>0</v>
      </c>
    </row>
    <row r="59" spans="1:9" s="9" customFormat="1" ht="14.25" customHeight="1">
      <c r="A59" s="70"/>
      <c r="B59" s="48" t="s">
        <v>84</v>
      </c>
      <c r="C59" s="14"/>
      <c r="D59" s="53"/>
      <c r="E59" s="118"/>
      <c r="F59" s="121"/>
      <c r="G59" s="34"/>
      <c r="H59" s="119"/>
      <c r="I59" s="34"/>
    </row>
    <row r="60" spans="1:9" s="9" customFormat="1" ht="14.25" customHeight="1">
      <c r="A60" s="70" t="s">
        <v>195</v>
      </c>
      <c r="B60" s="32" t="s">
        <v>73</v>
      </c>
      <c r="C60" s="14" t="s">
        <v>12</v>
      </c>
      <c r="D60" s="53">
        <v>9000</v>
      </c>
      <c r="E60" s="118"/>
      <c r="F60" s="121"/>
      <c r="G60" s="34">
        <f aca="true" t="shared" si="3" ref="G60:G76">(E60+F60)*D60</f>
        <v>0</v>
      </c>
      <c r="H60" s="119"/>
      <c r="I60" s="34">
        <f>G60*(H60+1)</f>
        <v>0</v>
      </c>
    </row>
    <row r="61" spans="1:9" s="9" customFormat="1" ht="14.25" customHeight="1">
      <c r="A61" s="70" t="s">
        <v>196</v>
      </c>
      <c r="B61" s="32" t="s">
        <v>74</v>
      </c>
      <c r="C61" s="14" t="s">
        <v>12</v>
      </c>
      <c r="D61" s="53">
        <v>8500</v>
      </c>
      <c r="E61" s="118"/>
      <c r="F61" s="121"/>
      <c r="G61" s="34">
        <f t="shared" si="3"/>
        <v>0</v>
      </c>
      <c r="H61" s="119"/>
      <c r="I61" s="34">
        <f>G61*(H61+1)</f>
        <v>0</v>
      </c>
    </row>
    <row r="62" spans="1:9" s="9" customFormat="1" ht="14.25" customHeight="1">
      <c r="A62" s="70" t="s">
        <v>197</v>
      </c>
      <c r="B62" s="32" t="s">
        <v>130</v>
      </c>
      <c r="C62" s="14" t="s">
        <v>12</v>
      </c>
      <c r="D62" s="53">
        <v>8500</v>
      </c>
      <c r="E62" s="118"/>
      <c r="F62" s="121"/>
      <c r="G62" s="34">
        <f t="shared" si="3"/>
        <v>0</v>
      </c>
      <c r="H62" s="119"/>
      <c r="I62" s="34">
        <f aca="true" t="shared" si="4" ref="I62:I76">G62*(H62+1)</f>
        <v>0</v>
      </c>
    </row>
    <row r="63" spans="1:9" s="9" customFormat="1" ht="14.25" customHeight="1">
      <c r="A63" s="70" t="s">
        <v>198</v>
      </c>
      <c r="B63" s="56" t="s">
        <v>131</v>
      </c>
      <c r="C63" s="14" t="s">
        <v>12</v>
      </c>
      <c r="D63" s="53">
        <v>100</v>
      </c>
      <c r="E63" s="118"/>
      <c r="F63" s="121"/>
      <c r="G63" s="34">
        <f t="shared" si="3"/>
        <v>0</v>
      </c>
      <c r="H63" s="119"/>
      <c r="I63" s="34">
        <f t="shared" si="4"/>
        <v>0</v>
      </c>
    </row>
    <row r="64" spans="1:9" s="9" customFormat="1" ht="14.25" customHeight="1">
      <c r="A64" s="70" t="s">
        <v>199</v>
      </c>
      <c r="B64" s="56" t="s">
        <v>132</v>
      </c>
      <c r="C64" s="14" t="s">
        <v>12</v>
      </c>
      <c r="D64" s="53">
        <v>160</v>
      </c>
      <c r="E64" s="118"/>
      <c r="F64" s="121"/>
      <c r="G64" s="34">
        <f t="shared" si="3"/>
        <v>0</v>
      </c>
      <c r="H64" s="119"/>
      <c r="I64" s="34">
        <f t="shared" si="4"/>
        <v>0</v>
      </c>
    </row>
    <row r="65" spans="1:9" s="9" customFormat="1" ht="14.25" customHeight="1">
      <c r="A65" s="70" t="s">
        <v>200</v>
      </c>
      <c r="B65" s="56" t="s">
        <v>133</v>
      </c>
      <c r="C65" s="14" t="s">
        <v>12</v>
      </c>
      <c r="D65" s="53">
        <v>240</v>
      </c>
      <c r="E65" s="118"/>
      <c r="F65" s="121"/>
      <c r="G65" s="34">
        <f t="shared" si="3"/>
        <v>0</v>
      </c>
      <c r="H65" s="119"/>
      <c r="I65" s="34">
        <f t="shared" si="4"/>
        <v>0</v>
      </c>
    </row>
    <row r="66" spans="1:9" s="9" customFormat="1" ht="14.25" customHeight="1">
      <c r="A66" s="70" t="s">
        <v>201</v>
      </c>
      <c r="B66" s="56" t="s">
        <v>134</v>
      </c>
      <c r="C66" s="14" t="s">
        <v>12</v>
      </c>
      <c r="D66" s="53">
        <v>80</v>
      </c>
      <c r="E66" s="118"/>
      <c r="F66" s="121"/>
      <c r="G66" s="34">
        <f t="shared" si="3"/>
        <v>0</v>
      </c>
      <c r="H66" s="119"/>
      <c r="I66" s="34">
        <f t="shared" si="4"/>
        <v>0</v>
      </c>
    </row>
    <row r="67" spans="1:9" s="9" customFormat="1" ht="14.25" customHeight="1">
      <c r="A67" s="70" t="s">
        <v>202</v>
      </c>
      <c r="B67" s="56" t="s">
        <v>135</v>
      </c>
      <c r="C67" s="14" t="s">
        <v>12</v>
      </c>
      <c r="D67" s="53">
        <v>200</v>
      </c>
      <c r="E67" s="118"/>
      <c r="F67" s="121"/>
      <c r="G67" s="34">
        <f t="shared" si="3"/>
        <v>0</v>
      </c>
      <c r="H67" s="119"/>
      <c r="I67" s="34">
        <f t="shared" si="4"/>
        <v>0</v>
      </c>
    </row>
    <row r="68" spans="1:9" s="9" customFormat="1" ht="14.25" customHeight="1">
      <c r="A68" s="70" t="s">
        <v>203</v>
      </c>
      <c r="B68" s="56" t="s">
        <v>136</v>
      </c>
      <c r="C68" s="14" t="s">
        <v>12</v>
      </c>
      <c r="D68" s="53">
        <v>250</v>
      </c>
      <c r="E68" s="118"/>
      <c r="F68" s="121"/>
      <c r="G68" s="34">
        <f t="shared" si="3"/>
        <v>0</v>
      </c>
      <c r="H68" s="119"/>
      <c r="I68" s="34">
        <f t="shared" si="4"/>
        <v>0</v>
      </c>
    </row>
    <row r="69" spans="1:9" s="9" customFormat="1" ht="14.25" customHeight="1">
      <c r="A69" s="70" t="s">
        <v>204</v>
      </c>
      <c r="B69" s="60" t="s">
        <v>112</v>
      </c>
      <c r="C69" s="26" t="s">
        <v>11</v>
      </c>
      <c r="D69" s="27">
        <v>80</v>
      </c>
      <c r="E69" s="121"/>
      <c r="F69" s="121"/>
      <c r="G69" s="34">
        <f t="shared" si="3"/>
        <v>0</v>
      </c>
      <c r="H69" s="119"/>
      <c r="I69" s="34">
        <f t="shared" si="4"/>
        <v>0</v>
      </c>
    </row>
    <row r="70" spans="1:9" s="11" customFormat="1" ht="14.25" customHeight="1">
      <c r="A70" s="70" t="s">
        <v>205</v>
      </c>
      <c r="B70" s="60" t="s">
        <v>113</v>
      </c>
      <c r="C70" s="26" t="s">
        <v>11</v>
      </c>
      <c r="D70" s="27">
        <v>60</v>
      </c>
      <c r="E70" s="121"/>
      <c r="F70" s="121"/>
      <c r="G70" s="34">
        <f t="shared" si="3"/>
        <v>0</v>
      </c>
      <c r="H70" s="119"/>
      <c r="I70" s="34">
        <f t="shared" si="4"/>
        <v>0</v>
      </c>
    </row>
    <row r="71" spans="1:9" s="11" customFormat="1" ht="14.25" customHeight="1">
      <c r="A71" s="70" t="s">
        <v>206</v>
      </c>
      <c r="B71" s="60" t="s">
        <v>137</v>
      </c>
      <c r="C71" s="26" t="s">
        <v>11</v>
      </c>
      <c r="D71" s="27">
        <v>50</v>
      </c>
      <c r="E71" s="121"/>
      <c r="F71" s="121"/>
      <c r="G71" s="34">
        <f t="shared" si="3"/>
        <v>0</v>
      </c>
      <c r="H71" s="119"/>
      <c r="I71" s="34">
        <f t="shared" si="4"/>
        <v>0</v>
      </c>
    </row>
    <row r="72" spans="1:9" s="11" customFormat="1" ht="14.25" customHeight="1">
      <c r="A72" s="70" t="s">
        <v>207</v>
      </c>
      <c r="B72" s="60" t="s">
        <v>138</v>
      </c>
      <c r="C72" s="26" t="s">
        <v>11</v>
      </c>
      <c r="D72" s="27">
        <v>8</v>
      </c>
      <c r="E72" s="121"/>
      <c r="F72" s="121"/>
      <c r="G72" s="34">
        <f t="shared" si="3"/>
        <v>0</v>
      </c>
      <c r="H72" s="119"/>
      <c r="I72" s="34">
        <f t="shared" si="4"/>
        <v>0</v>
      </c>
    </row>
    <row r="73" spans="1:9" s="11" customFormat="1" ht="14.25" customHeight="1">
      <c r="A73" s="70" t="s">
        <v>208</v>
      </c>
      <c r="B73" s="60" t="s">
        <v>139</v>
      </c>
      <c r="C73" s="26" t="s">
        <v>11</v>
      </c>
      <c r="D73" s="27">
        <v>8</v>
      </c>
      <c r="E73" s="121"/>
      <c r="F73" s="121"/>
      <c r="G73" s="34">
        <f t="shared" si="3"/>
        <v>0</v>
      </c>
      <c r="H73" s="119"/>
      <c r="I73" s="34">
        <f t="shared" si="4"/>
        <v>0</v>
      </c>
    </row>
    <row r="74" spans="1:9" s="11" customFormat="1" ht="14.25" customHeight="1">
      <c r="A74" s="70" t="s">
        <v>209</v>
      </c>
      <c r="B74" s="60" t="s">
        <v>140</v>
      </c>
      <c r="C74" s="26" t="s">
        <v>11</v>
      </c>
      <c r="D74" s="27">
        <v>8</v>
      </c>
      <c r="E74" s="121"/>
      <c r="F74" s="121"/>
      <c r="G74" s="34">
        <f t="shared" si="3"/>
        <v>0</v>
      </c>
      <c r="H74" s="119"/>
      <c r="I74" s="34">
        <f t="shared" si="4"/>
        <v>0</v>
      </c>
    </row>
    <row r="75" spans="1:9" s="11" customFormat="1" ht="14.25" customHeight="1">
      <c r="A75" s="70" t="s">
        <v>210</v>
      </c>
      <c r="B75" s="60" t="s">
        <v>141</v>
      </c>
      <c r="C75" s="26" t="s">
        <v>11</v>
      </c>
      <c r="D75" s="27">
        <v>8</v>
      </c>
      <c r="E75" s="121"/>
      <c r="F75" s="121"/>
      <c r="G75" s="34">
        <f t="shared" si="3"/>
        <v>0</v>
      </c>
      <c r="H75" s="119"/>
      <c r="I75" s="34">
        <f t="shared" si="4"/>
        <v>0</v>
      </c>
    </row>
    <row r="76" spans="1:9" s="11" customFormat="1" ht="14.25" customHeight="1">
      <c r="A76" s="70" t="s">
        <v>211</v>
      </c>
      <c r="B76" s="60" t="s">
        <v>142</v>
      </c>
      <c r="C76" s="26" t="s">
        <v>11</v>
      </c>
      <c r="D76" s="27">
        <v>8</v>
      </c>
      <c r="E76" s="121"/>
      <c r="F76" s="121"/>
      <c r="G76" s="34">
        <f t="shared" si="3"/>
        <v>0</v>
      </c>
      <c r="H76" s="119"/>
      <c r="I76" s="34">
        <f t="shared" si="4"/>
        <v>0</v>
      </c>
    </row>
    <row r="77" spans="1:9" s="9" customFormat="1" ht="14.25" customHeight="1">
      <c r="A77" s="71"/>
      <c r="B77" s="48" t="s">
        <v>85</v>
      </c>
      <c r="C77" s="26"/>
      <c r="D77" s="27"/>
      <c r="E77" s="118"/>
      <c r="F77" s="121"/>
      <c r="G77" s="34"/>
      <c r="H77" s="128"/>
      <c r="I77" s="34"/>
    </row>
    <row r="78" spans="1:9" s="9" customFormat="1" ht="14.25" customHeight="1">
      <c r="A78" s="71" t="s">
        <v>212</v>
      </c>
      <c r="B78" s="60" t="s">
        <v>161</v>
      </c>
      <c r="C78" s="26" t="s">
        <v>11</v>
      </c>
      <c r="D78" s="27">
        <v>1</v>
      </c>
      <c r="E78" s="121"/>
      <c r="F78" s="121"/>
      <c r="G78" s="59">
        <f aca="true" t="shared" si="5" ref="G78:G104">(E78+F78)*D78</f>
        <v>0</v>
      </c>
      <c r="H78" s="119"/>
      <c r="I78" s="59">
        <f>G78*(H78+1)</f>
        <v>0</v>
      </c>
    </row>
    <row r="79" spans="1:9" s="11" customFormat="1" ht="14.25" customHeight="1">
      <c r="A79" s="71" t="s">
        <v>213</v>
      </c>
      <c r="B79" s="60" t="s">
        <v>160</v>
      </c>
      <c r="C79" s="26" t="s">
        <v>11</v>
      </c>
      <c r="D79" s="27">
        <v>11</v>
      </c>
      <c r="E79" s="121"/>
      <c r="F79" s="121"/>
      <c r="G79" s="59">
        <f t="shared" si="5"/>
        <v>0</v>
      </c>
      <c r="H79" s="119"/>
      <c r="I79" s="59">
        <f>G79*(H79+1)</f>
        <v>0</v>
      </c>
    </row>
    <row r="80" spans="1:9" s="9" customFormat="1" ht="14.25" customHeight="1">
      <c r="A80" s="71" t="s">
        <v>214</v>
      </c>
      <c r="B80" s="60" t="s">
        <v>150</v>
      </c>
      <c r="C80" s="26" t="s">
        <v>11</v>
      </c>
      <c r="D80" s="27">
        <v>4</v>
      </c>
      <c r="E80" s="121"/>
      <c r="F80" s="121"/>
      <c r="G80" s="59">
        <f t="shared" si="5"/>
        <v>0</v>
      </c>
      <c r="H80" s="119"/>
      <c r="I80" s="59">
        <f aca="true" t="shared" si="6" ref="I80:I104">G80*(H80+1)</f>
        <v>0</v>
      </c>
    </row>
    <row r="81" spans="1:9" s="9" customFormat="1" ht="14.25" customHeight="1" thickBot="1">
      <c r="A81" s="104" t="s">
        <v>215</v>
      </c>
      <c r="B81" s="105" t="s">
        <v>151</v>
      </c>
      <c r="C81" s="106" t="s">
        <v>11</v>
      </c>
      <c r="D81" s="107">
        <v>28</v>
      </c>
      <c r="E81" s="124"/>
      <c r="F81" s="124"/>
      <c r="G81" s="108">
        <f t="shared" si="5"/>
        <v>0</v>
      </c>
      <c r="H81" s="119"/>
      <c r="I81" s="108">
        <f t="shared" si="6"/>
        <v>0</v>
      </c>
    </row>
    <row r="82" spans="1:9" s="9" customFormat="1" ht="14.25" customHeight="1" thickTop="1">
      <c r="A82" s="109" t="s">
        <v>216</v>
      </c>
      <c r="B82" s="110" t="s">
        <v>79</v>
      </c>
      <c r="C82" s="111" t="s">
        <v>11</v>
      </c>
      <c r="D82" s="112">
        <v>7</v>
      </c>
      <c r="E82" s="125"/>
      <c r="F82" s="125"/>
      <c r="G82" s="113">
        <f t="shared" si="5"/>
        <v>0</v>
      </c>
      <c r="H82" s="119"/>
      <c r="I82" s="113">
        <f t="shared" si="6"/>
        <v>0</v>
      </c>
    </row>
    <row r="83" spans="1:9" s="9" customFormat="1" ht="14.25" customHeight="1">
      <c r="A83" s="71" t="s">
        <v>217</v>
      </c>
      <c r="B83" s="60" t="s">
        <v>152</v>
      </c>
      <c r="C83" s="26" t="s">
        <v>11</v>
      </c>
      <c r="D83" s="27">
        <v>15</v>
      </c>
      <c r="E83" s="121"/>
      <c r="F83" s="121"/>
      <c r="G83" s="59">
        <f t="shared" si="5"/>
        <v>0</v>
      </c>
      <c r="H83" s="119"/>
      <c r="I83" s="59">
        <f t="shared" si="6"/>
        <v>0</v>
      </c>
    </row>
    <row r="84" spans="1:9" s="9" customFormat="1" ht="14.25" customHeight="1">
      <c r="A84" s="71" t="s">
        <v>218</v>
      </c>
      <c r="B84" s="60" t="s">
        <v>153</v>
      </c>
      <c r="C84" s="26" t="s">
        <v>11</v>
      </c>
      <c r="D84" s="27">
        <v>2</v>
      </c>
      <c r="E84" s="121"/>
      <c r="F84" s="121"/>
      <c r="G84" s="59">
        <f t="shared" si="5"/>
        <v>0</v>
      </c>
      <c r="H84" s="119"/>
      <c r="I84" s="59">
        <f t="shared" si="6"/>
        <v>0</v>
      </c>
    </row>
    <row r="85" spans="1:9" s="9" customFormat="1" ht="14.25" customHeight="1">
      <c r="A85" s="71" t="s">
        <v>219</v>
      </c>
      <c r="B85" s="60" t="s">
        <v>147</v>
      </c>
      <c r="C85" s="26" t="s">
        <v>11</v>
      </c>
      <c r="D85" s="27">
        <v>6</v>
      </c>
      <c r="E85" s="121"/>
      <c r="F85" s="121"/>
      <c r="G85" s="59">
        <f t="shared" si="5"/>
        <v>0</v>
      </c>
      <c r="H85" s="119"/>
      <c r="I85" s="59">
        <f t="shared" si="6"/>
        <v>0</v>
      </c>
    </row>
    <row r="86" spans="1:9" s="9" customFormat="1" ht="14.25" customHeight="1">
      <c r="A86" s="71" t="s">
        <v>220</v>
      </c>
      <c r="B86" s="60" t="s">
        <v>148</v>
      </c>
      <c r="C86" s="26" t="s">
        <v>11</v>
      </c>
      <c r="D86" s="27">
        <v>12</v>
      </c>
      <c r="E86" s="121"/>
      <c r="F86" s="121"/>
      <c r="G86" s="59">
        <f t="shared" si="5"/>
        <v>0</v>
      </c>
      <c r="H86" s="119"/>
      <c r="I86" s="59">
        <f t="shared" si="6"/>
        <v>0</v>
      </c>
    </row>
    <row r="87" spans="1:9" s="9" customFormat="1" ht="14.25" customHeight="1">
      <c r="A87" s="71" t="s">
        <v>221</v>
      </c>
      <c r="B87" s="32" t="s">
        <v>156</v>
      </c>
      <c r="C87" s="14" t="s">
        <v>11</v>
      </c>
      <c r="D87" s="53">
        <v>4</v>
      </c>
      <c r="E87" s="118"/>
      <c r="F87" s="121"/>
      <c r="G87" s="34">
        <f t="shared" si="5"/>
        <v>0</v>
      </c>
      <c r="H87" s="119"/>
      <c r="I87" s="59">
        <f t="shared" si="6"/>
        <v>0</v>
      </c>
    </row>
    <row r="88" spans="1:9" s="9" customFormat="1" ht="14.25" customHeight="1">
      <c r="A88" s="71" t="s">
        <v>222</v>
      </c>
      <c r="B88" s="32" t="s">
        <v>158</v>
      </c>
      <c r="C88" s="14" t="s">
        <v>11</v>
      </c>
      <c r="D88" s="53">
        <v>2</v>
      </c>
      <c r="E88" s="118"/>
      <c r="F88" s="121"/>
      <c r="G88" s="34">
        <f t="shared" si="5"/>
        <v>0</v>
      </c>
      <c r="H88" s="119"/>
      <c r="I88" s="59">
        <f t="shared" si="6"/>
        <v>0</v>
      </c>
    </row>
    <row r="89" spans="1:9" s="9" customFormat="1" ht="14.25" customHeight="1">
      <c r="A89" s="71" t="s">
        <v>223</v>
      </c>
      <c r="B89" s="32" t="s">
        <v>157</v>
      </c>
      <c r="C89" s="14" t="s">
        <v>11</v>
      </c>
      <c r="D89" s="53">
        <v>2</v>
      </c>
      <c r="E89" s="118"/>
      <c r="F89" s="121"/>
      <c r="G89" s="34">
        <f t="shared" si="5"/>
        <v>0</v>
      </c>
      <c r="H89" s="119"/>
      <c r="I89" s="59">
        <f t="shared" si="6"/>
        <v>0</v>
      </c>
    </row>
    <row r="90" spans="1:9" s="9" customFormat="1" ht="14.25" customHeight="1">
      <c r="A90" s="71" t="s">
        <v>224</v>
      </c>
      <c r="B90" s="32" t="s">
        <v>70</v>
      </c>
      <c r="C90" s="14" t="s">
        <v>11</v>
      </c>
      <c r="D90" s="53">
        <v>53</v>
      </c>
      <c r="E90" s="118"/>
      <c r="F90" s="121"/>
      <c r="G90" s="34">
        <f t="shared" si="5"/>
        <v>0</v>
      </c>
      <c r="H90" s="119"/>
      <c r="I90" s="59">
        <f t="shared" si="6"/>
        <v>0</v>
      </c>
    </row>
    <row r="91" spans="1:9" s="9" customFormat="1" ht="14.25" customHeight="1">
      <c r="A91" s="71" t="s">
        <v>225</v>
      </c>
      <c r="B91" s="32" t="s">
        <v>71</v>
      </c>
      <c r="C91" s="14" t="s">
        <v>11</v>
      </c>
      <c r="D91" s="53">
        <v>30</v>
      </c>
      <c r="E91" s="118"/>
      <c r="F91" s="121"/>
      <c r="G91" s="34">
        <f t="shared" si="5"/>
        <v>0</v>
      </c>
      <c r="H91" s="119"/>
      <c r="I91" s="59">
        <f t="shared" si="6"/>
        <v>0</v>
      </c>
    </row>
    <row r="92" spans="1:9" s="9" customFormat="1" ht="14.25" customHeight="1">
      <c r="A92" s="71" t="s">
        <v>226</v>
      </c>
      <c r="B92" s="32" t="s">
        <v>149</v>
      </c>
      <c r="C92" s="14" t="s">
        <v>11</v>
      </c>
      <c r="D92" s="53">
        <v>7</v>
      </c>
      <c r="E92" s="118"/>
      <c r="F92" s="121"/>
      <c r="G92" s="34">
        <f t="shared" si="5"/>
        <v>0</v>
      </c>
      <c r="H92" s="119"/>
      <c r="I92" s="59">
        <f t="shared" si="6"/>
        <v>0</v>
      </c>
    </row>
    <row r="93" spans="1:9" s="9" customFormat="1" ht="14.25" customHeight="1">
      <c r="A93" s="71" t="s">
        <v>227</v>
      </c>
      <c r="B93" s="32" t="s">
        <v>155</v>
      </c>
      <c r="C93" s="14" t="s">
        <v>11</v>
      </c>
      <c r="D93" s="53">
        <v>3</v>
      </c>
      <c r="E93" s="118"/>
      <c r="F93" s="121"/>
      <c r="G93" s="34">
        <f t="shared" si="5"/>
        <v>0</v>
      </c>
      <c r="H93" s="119"/>
      <c r="I93" s="59">
        <f t="shared" si="6"/>
        <v>0</v>
      </c>
    </row>
    <row r="94" spans="1:9" s="9" customFormat="1" ht="14.25" customHeight="1">
      <c r="A94" s="71"/>
      <c r="B94" s="48" t="s">
        <v>262</v>
      </c>
      <c r="C94" s="14"/>
      <c r="D94" s="53"/>
      <c r="E94" s="118"/>
      <c r="F94" s="121"/>
      <c r="G94" s="34"/>
      <c r="H94" s="119"/>
      <c r="I94" s="59"/>
    </row>
    <row r="95" spans="1:9" s="9" customFormat="1" ht="14.25" customHeight="1">
      <c r="A95" s="71" t="s">
        <v>228</v>
      </c>
      <c r="B95" s="32" t="s">
        <v>255</v>
      </c>
      <c r="C95" s="14" t="s">
        <v>11</v>
      </c>
      <c r="D95" s="53">
        <v>1</v>
      </c>
      <c r="E95" s="118"/>
      <c r="F95" s="121"/>
      <c r="G95" s="34">
        <f t="shared" si="5"/>
        <v>0</v>
      </c>
      <c r="H95" s="119"/>
      <c r="I95" s="59">
        <f t="shared" si="6"/>
        <v>0</v>
      </c>
    </row>
    <row r="96" spans="1:9" s="9" customFormat="1" ht="14.25" customHeight="1">
      <c r="A96" s="71" t="s">
        <v>229</v>
      </c>
      <c r="B96" s="32" t="s">
        <v>263</v>
      </c>
      <c r="C96" s="14" t="s">
        <v>11</v>
      </c>
      <c r="D96" s="53">
        <v>1</v>
      </c>
      <c r="E96" s="118"/>
      <c r="F96" s="121"/>
      <c r="G96" s="34">
        <f t="shared" si="5"/>
        <v>0</v>
      </c>
      <c r="H96" s="119"/>
      <c r="I96" s="59">
        <f t="shared" si="6"/>
        <v>0</v>
      </c>
    </row>
    <row r="97" spans="1:9" s="9" customFormat="1" ht="14.25" customHeight="1">
      <c r="A97" s="71" t="s">
        <v>230</v>
      </c>
      <c r="B97" s="32" t="s">
        <v>254</v>
      </c>
      <c r="C97" s="14" t="s">
        <v>11</v>
      </c>
      <c r="D97" s="53">
        <v>1</v>
      </c>
      <c r="E97" s="118"/>
      <c r="F97" s="121"/>
      <c r="G97" s="34">
        <f t="shared" si="5"/>
        <v>0</v>
      </c>
      <c r="H97" s="119"/>
      <c r="I97" s="59">
        <f t="shared" si="6"/>
        <v>0</v>
      </c>
    </row>
    <row r="98" spans="1:9" s="9" customFormat="1" ht="14.25" customHeight="1">
      <c r="A98" s="71" t="s">
        <v>231</v>
      </c>
      <c r="B98" s="32" t="s">
        <v>264</v>
      </c>
      <c r="C98" s="14" t="s">
        <v>11</v>
      </c>
      <c r="D98" s="53">
        <v>1</v>
      </c>
      <c r="E98" s="118"/>
      <c r="F98" s="121"/>
      <c r="G98" s="34">
        <f t="shared" si="5"/>
        <v>0</v>
      </c>
      <c r="H98" s="119"/>
      <c r="I98" s="59">
        <f t="shared" si="6"/>
        <v>0</v>
      </c>
    </row>
    <row r="99" spans="1:9" s="9" customFormat="1" ht="14.25" customHeight="1">
      <c r="A99" s="71" t="s">
        <v>232</v>
      </c>
      <c r="B99" s="32" t="s">
        <v>253</v>
      </c>
      <c r="C99" s="14" t="s">
        <v>11</v>
      </c>
      <c r="D99" s="53">
        <v>3</v>
      </c>
      <c r="E99" s="118"/>
      <c r="F99" s="121"/>
      <c r="G99" s="34">
        <f t="shared" si="5"/>
        <v>0</v>
      </c>
      <c r="H99" s="119"/>
      <c r="I99" s="59">
        <f t="shared" si="6"/>
        <v>0</v>
      </c>
    </row>
    <row r="100" spans="1:9" s="9" customFormat="1" ht="14.25" customHeight="1">
      <c r="A100" s="71" t="s">
        <v>233</v>
      </c>
      <c r="B100" s="32" t="s">
        <v>265</v>
      </c>
      <c r="C100" s="14" t="s">
        <v>11</v>
      </c>
      <c r="D100" s="53">
        <v>3</v>
      </c>
      <c r="E100" s="118"/>
      <c r="F100" s="121"/>
      <c r="G100" s="34">
        <f t="shared" si="5"/>
        <v>0</v>
      </c>
      <c r="H100" s="119"/>
      <c r="I100" s="59">
        <f t="shared" si="6"/>
        <v>0</v>
      </c>
    </row>
    <row r="101" spans="1:9" s="9" customFormat="1" ht="14.25" customHeight="1">
      <c r="A101" s="71" t="s">
        <v>234</v>
      </c>
      <c r="B101" s="32" t="s">
        <v>248</v>
      </c>
      <c r="C101" s="14" t="s">
        <v>11</v>
      </c>
      <c r="D101" s="53">
        <v>2</v>
      </c>
      <c r="E101" s="118"/>
      <c r="F101" s="121"/>
      <c r="G101" s="34">
        <f t="shared" si="5"/>
        <v>0</v>
      </c>
      <c r="H101" s="119"/>
      <c r="I101" s="59">
        <f t="shared" si="6"/>
        <v>0</v>
      </c>
    </row>
    <row r="102" spans="1:9" s="9" customFormat="1" ht="14.25" customHeight="1">
      <c r="A102" s="71" t="s">
        <v>235</v>
      </c>
      <c r="B102" s="32" t="s">
        <v>266</v>
      </c>
      <c r="C102" s="14" t="s">
        <v>11</v>
      </c>
      <c r="D102" s="53">
        <v>2</v>
      </c>
      <c r="E102" s="118"/>
      <c r="F102" s="121"/>
      <c r="G102" s="34">
        <f t="shared" si="5"/>
        <v>0</v>
      </c>
      <c r="H102" s="119"/>
      <c r="I102" s="59">
        <f t="shared" si="6"/>
        <v>0</v>
      </c>
    </row>
    <row r="103" spans="1:9" s="9" customFormat="1" ht="14.25" customHeight="1">
      <c r="A103" s="71" t="s">
        <v>236</v>
      </c>
      <c r="B103" s="32" t="s">
        <v>249</v>
      </c>
      <c r="C103" s="14" t="s">
        <v>11</v>
      </c>
      <c r="D103" s="53">
        <v>1</v>
      </c>
      <c r="E103" s="118"/>
      <c r="F103" s="121"/>
      <c r="G103" s="34">
        <f t="shared" si="5"/>
        <v>0</v>
      </c>
      <c r="H103" s="119"/>
      <c r="I103" s="59">
        <f t="shared" si="6"/>
        <v>0</v>
      </c>
    </row>
    <row r="104" spans="1:9" s="9" customFormat="1" ht="14.25" customHeight="1">
      <c r="A104" s="71" t="s">
        <v>237</v>
      </c>
      <c r="B104" s="32" t="s">
        <v>267</v>
      </c>
      <c r="C104" s="14" t="s">
        <v>11</v>
      </c>
      <c r="D104" s="53">
        <v>1</v>
      </c>
      <c r="E104" s="118"/>
      <c r="F104" s="121"/>
      <c r="G104" s="34">
        <f t="shared" si="5"/>
        <v>0</v>
      </c>
      <c r="H104" s="119"/>
      <c r="I104" s="59">
        <f t="shared" si="6"/>
        <v>0</v>
      </c>
    </row>
    <row r="105" spans="1:9" s="9" customFormat="1" ht="14.25" customHeight="1">
      <c r="A105" s="71"/>
      <c r="B105" s="48" t="s">
        <v>114</v>
      </c>
      <c r="C105" s="26"/>
      <c r="D105" s="27"/>
      <c r="E105" s="118"/>
      <c r="F105" s="121"/>
      <c r="G105" s="34"/>
      <c r="H105" s="128"/>
      <c r="I105" s="34"/>
    </row>
    <row r="106" spans="1:9" s="9" customFormat="1" ht="14.25" customHeight="1">
      <c r="A106" s="71" t="s">
        <v>238</v>
      </c>
      <c r="B106" s="32" t="s">
        <v>246</v>
      </c>
      <c r="C106" s="26" t="s">
        <v>11</v>
      </c>
      <c r="D106" s="27">
        <v>1000</v>
      </c>
      <c r="E106" s="118"/>
      <c r="F106" s="120"/>
      <c r="G106" s="34">
        <f aca="true" t="shared" si="7" ref="G106:G120">(E106+F106)*D106</f>
        <v>0</v>
      </c>
      <c r="H106" s="119"/>
      <c r="I106" s="34">
        <f aca="true" t="shared" si="8" ref="I106:I120">G106*(H106+1)</f>
        <v>0</v>
      </c>
    </row>
    <row r="107" spans="1:9" s="9" customFormat="1" ht="14.25" customHeight="1">
      <c r="A107" s="71" t="s">
        <v>239</v>
      </c>
      <c r="B107" s="32" t="s">
        <v>242</v>
      </c>
      <c r="C107" s="14" t="s">
        <v>11</v>
      </c>
      <c r="D107" s="53">
        <f>D106/2</f>
        <v>500</v>
      </c>
      <c r="E107" s="118"/>
      <c r="F107" s="120"/>
      <c r="G107" s="34">
        <f t="shared" si="7"/>
        <v>0</v>
      </c>
      <c r="H107" s="119"/>
      <c r="I107" s="34">
        <f t="shared" si="8"/>
        <v>0</v>
      </c>
    </row>
    <row r="108" spans="1:9" s="9" customFormat="1" ht="14.25" customHeight="1">
      <c r="A108" s="71" t="s">
        <v>240</v>
      </c>
      <c r="B108" s="32" t="s">
        <v>256</v>
      </c>
      <c r="C108" s="14" t="s">
        <v>11</v>
      </c>
      <c r="D108" s="53">
        <v>2</v>
      </c>
      <c r="E108" s="118"/>
      <c r="F108" s="120"/>
      <c r="G108" s="34">
        <f t="shared" si="7"/>
        <v>0</v>
      </c>
      <c r="H108" s="119"/>
      <c r="I108" s="34">
        <f t="shared" si="8"/>
        <v>0</v>
      </c>
    </row>
    <row r="109" spans="1:9" s="9" customFormat="1" ht="14.25" customHeight="1">
      <c r="A109" s="71" t="s">
        <v>241</v>
      </c>
      <c r="B109" s="32" t="s">
        <v>257</v>
      </c>
      <c r="C109" s="14" t="s">
        <v>11</v>
      </c>
      <c r="D109" s="53">
        <v>12</v>
      </c>
      <c r="E109" s="118"/>
      <c r="F109" s="120"/>
      <c r="G109" s="34">
        <f t="shared" si="7"/>
        <v>0</v>
      </c>
      <c r="H109" s="119"/>
      <c r="I109" s="34">
        <f t="shared" si="8"/>
        <v>0</v>
      </c>
    </row>
    <row r="110" spans="1:9" s="9" customFormat="1" ht="14.25" customHeight="1">
      <c r="A110" s="71" t="s">
        <v>243</v>
      </c>
      <c r="B110" s="32" t="s">
        <v>159</v>
      </c>
      <c r="C110" s="26" t="s">
        <v>11</v>
      </c>
      <c r="D110" s="27">
        <v>45</v>
      </c>
      <c r="E110" s="118"/>
      <c r="F110" s="120"/>
      <c r="G110" s="34">
        <f t="shared" si="7"/>
        <v>0</v>
      </c>
      <c r="H110" s="119"/>
      <c r="I110" s="34">
        <f t="shared" si="8"/>
        <v>0</v>
      </c>
    </row>
    <row r="111" spans="1:9" s="9" customFormat="1" ht="14.25" customHeight="1">
      <c r="A111" s="71" t="s">
        <v>247</v>
      </c>
      <c r="B111" s="32" t="s">
        <v>33</v>
      </c>
      <c r="C111" s="14" t="s">
        <v>11</v>
      </c>
      <c r="D111" s="53">
        <v>80</v>
      </c>
      <c r="E111" s="118"/>
      <c r="F111" s="120"/>
      <c r="G111" s="34">
        <f t="shared" si="7"/>
        <v>0</v>
      </c>
      <c r="H111" s="119"/>
      <c r="I111" s="34">
        <f t="shared" si="8"/>
        <v>0</v>
      </c>
    </row>
    <row r="112" spans="1:9" s="9" customFormat="1" ht="14.25" customHeight="1">
      <c r="A112" s="71" t="s">
        <v>250</v>
      </c>
      <c r="B112" s="32" t="s">
        <v>78</v>
      </c>
      <c r="C112" s="14" t="s">
        <v>11</v>
      </c>
      <c r="D112" s="53">
        <v>47</v>
      </c>
      <c r="E112" s="118"/>
      <c r="F112" s="120"/>
      <c r="G112" s="34">
        <f t="shared" si="7"/>
        <v>0</v>
      </c>
      <c r="H112" s="119"/>
      <c r="I112" s="34">
        <f t="shared" si="8"/>
        <v>0</v>
      </c>
    </row>
    <row r="113" spans="1:9" s="9" customFormat="1" ht="14.25" customHeight="1">
      <c r="A113" s="71" t="s">
        <v>251</v>
      </c>
      <c r="B113" s="32" t="s">
        <v>72</v>
      </c>
      <c r="C113" s="14" t="s">
        <v>11</v>
      </c>
      <c r="D113" s="53">
        <v>26</v>
      </c>
      <c r="E113" s="118"/>
      <c r="F113" s="120"/>
      <c r="G113" s="34">
        <f t="shared" si="7"/>
        <v>0</v>
      </c>
      <c r="H113" s="119"/>
      <c r="I113" s="34">
        <f t="shared" si="8"/>
        <v>0</v>
      </c>
    </row>
    <row r="114" spans="1:9" s="9" customFormat="1" ht="14.25" customHeight="1">
      <c r="A114" s="71" t="s">
        <v>252</v>
      </c>
      <c r="B114" s="32" t="s">
        <v>75</v>
      </c>
      <c r="C114" s="26" t="s">
        <v>11</v>
      </c>
      <c r="D114" s="27">
        <v>405</v>
      </c>
      <c r="E114" s="118"/>
      <c r="F114" s="120"/>
      <c r="G114" s="34">
        <f t="shared" si="7"/>
        <v>0</v>
      </c>
      <c r="H114" s="119"/>
      <c r="I114" s="34">
        <f t="shared" si="8"/>
        <v>0</v>
      </c>
    </row>
    <row r="115" spans="1:9" s="9" customFormat="1" ht="14.25" customHeight="1">
      <c r="A115" s="71" t="s">
        <v>268</v>
      </c>
      <c r="B115" s="32" t="s">
        <v>76</v>
      </c>
      <c r="C115" s="26" t="s">
        <v>11</v>
      </c>
      <c r="D115" s="27">
        <f>579-405</f>
        <v>174</v>
      </c>
      <c r="E115" s="118"/>
      <c r="F115" s="120"/>
      <c r="G115" s="34">
        <f t="shared" si="7"/>
        <v>0</v>
      </c>
      <c r="H115" s="119"/>
      <c r="I115" s="34">
        <f t="shared" si="8"/>
        <v>0</v>
      </c>
    </row>
    <row r="116" spans="1:9" s="9" customFormat="1" ht="14.25" customHeight="1">
      <c r="A116" s="71" t="s">
        <v>269</v>
      </c>
      <c r="B116" s="72" t="s">
        <v>77</v>
      </c>
      <c r="C116" s="21" t="s">
        <v>11</v>
      </c>
      <c r="D116" s="73">
        <v>61</v>
      </c>
      <c r="E116" s="126"/>
      <c r="F116" s="120"/>
      <c r="G116" s="34">
        <f t="shared" si="7"/>
        <v>0</v>
      </c>
      <c r="H116" s="119"/>
      <c r="I116" s="34">
        <f t="shared" si="8"/>
        <v>0</v>
      </c>
    </row>
    <row r="117" spans="1:9" s="9" customFormat="1" ht="14.25" customHeight="1">
      <c r="A117" s="71"/>
      <c r="B117" s="48" t="s">
        <v>86</v>
      </c>
      <c r="C117" s="26"/>
      <c r="D117" s="27"/>
      <c r="E117" s="118"/>
      <c r="F117" s="121"/>
      <c r="G117" s="34"/>
      <c r="H117" s="128"/>
      <c r="I117" s="34"/>
    </row>
    <row r="118" spans="1:9" s="9" customFormat="1" ht="14.25" customHeight="1">
      <c r="A118" s="71" t="s">
        <v>270</v>
      </c>
      <c r="B118" s="32" t="s">
        <v>48</v>
      </c>
      <c r="C118" s="26" t="s">
        <v>18</v>
      </c>
      <c r="D118" s="27">
        <v>4</v>
      </c>
      <c r="E118" s="118"/>
      <c r="F118" s="120"/>
      <c r="G118" s="34">
        <f t="shared" si="7"/>
        <v>0</v>
      </c>
      <c r="H118" s="119"/>
      <c r="I118" s="34">
        <f t="shared" si="8"/>
        <v>0</v>
      </c>
    </row>
    <row r="119" spans="1:9" s="9" customFormat="1" ht="14.25" customHeight="1">
      <c r="A119" s="71" t="s">
        <v>271</v>
      </c>
      <c r="B119" s="32" t="s">
        <v>31</v>
      </c>
      <c r="C119" s="14" t="s">
        <v>11</v>
      </c>
      <c r="D119" s="53">
        <v>30</v>
      </c>
      <c r="E119" s="118"/>
      <c r="F119" s="120"/>
      <c r="G119" s="34">
        <f t="shared" si="7"/>
        <v>0</v>
      </c>
      <c r="H119" s="119"/>
      <c r="I119" s="34">
        <f t="shared" si="8"/>
        <v>0</v>
      </c>
    </row>
    <row r="120" spans="1:9" s="9" customFormat="1" ht="14.25" customHeight="1">
      <c r="A120" s="71" t="s">
        <v>272</v>
      </c>
      <c r="B120" s="32" t="s">
        <v>32</v>
      </c>
      <c r="C120" s="14" t="s">
        <v>11</v>
      </c>
      <c r="D120" s="53">
        <v>20</v>
      </c>
      <c r="E120" s="118"/>
      <c r="F120" s="120"/>
      <c r="G120" s="34">
        <f t="shared" si="7"/>
        <v>0</v>
      </c>
      <c r="H120" s="119"/>
      <c r="I120" s="34">
        <f t="shared" si="8"/>
        <v>0</v>
      </c>
    </row>
    <row r="121" spans="1:9" s="9" customFormat="1" ht="14.25" customHeight="1">
      <c r="A121" s="19"/>
      <c r="B121" s="48" t="s">
        <v>9</v>
      </c>
      <c r="C121" s="49"/>
      <c r="D121" s="50"/>
      <c r="E121" s="51">
        <f>SUMPRODUCT(E19:E120,D19:D120,(1+H19:H120))</f>
        <v>0</v>
      </c>
      <c r="F121" s="51">
        <f>SUMPRODUCT(F19:F120,D19:D120,(1+H19:H120))</f>
        <v>0</v>
      </c>
      <c r="G121" s="51">
        <f>SUM(G19:G120)</f>
        <v>0</v>
      </c>
      <c r="H121" s="52"/>
      <c r="I121" s="51">
        <f>SUM(I19:I120)</f>
        <v>0</v>
      </c>
    </row>
    <row r="122" spans="1:9" s="9" customFormat="1" ht="14.25" customHeight="1">
      <c r="A122" s="71"/>
      <c r="B122" s="32"/>
      <c r="C122" s="26"/>
      <c r="D122" s="27"/>
      <c r="E122" s="34"/>
      <c r="F122" s="59"/>
      <c r="G122" s="34"/>
      <c r="H122" s="35"/>
      <c r="I122" s="34"/>
    </row>
    <row r="123" spans="1:9" s="9" customFormat="1" ht="14.25" customHeight="1">
      <c r="A123" s="74" t="s">
        <v>91</v>
      </c>
      <c r="B123" s="62" t="s">
        <v>81</v>
      </c>
      <c r="C123" s="49"/>
      <c r="D123" s="50"/>
      <c r="E123" s="34"/>
      <c r="F123" s="59"/>
      <c r="G123" s="34"/>
      <c r="H123" s="35"/>
      <c r="I123" s="34"/>
    </row>
    <row r="124" spans="1:9" s="10" customFormat="1" ht="14.25" customHeight="1">
      <c r="A124" s="70" t="s">
        <v>92</v>
      </c>
      <c r="B124" s="60" t="s">
        <v>54</v>
      </c>
      <c r="C124" s="26" t="s">
        <v>18</v>
      </c>
      <c r="D124" s="27">
        <v>40</v>
      </c>
      <c r="E124" s="121"/>
      <c r="F124" s="120"/>
      <c r="G124" s="59">
        <f aca="true" t="shared" si="9" ref="G124:G148">(E124+F124)*D124</f>
        <v>0</v>
      </c>
      <c r="H124" s="119"/>
      <c r="I124" s="59">
        <f aca="true" t="shared" si="10" ref="I124:I148">G124*(H124+1)</f>
        <v>0</v>
      </c>
    </row>
    <row r="125" spans="1:9" s="10" customFormat="1" ht="14.25" customHeight="1">
      <c r="A125" s="70" t="s">
        <v>93</v>
      </c>
      <c r="B125" s="60" t="s">
        <v>55</v>
      </c>
      <c r="C125" s="26" t="s">
        <v>18</v>
      </c>
      <c r="D125" s="27">
        <v>290</v>
      </c>
      <c r="E125" s="121"/>
      <c r="F125" s="120"/>
      <c r="G125" s="59">
        <f t="shared" si="9"/>
        <v>0</v>
      </c>
      <c r="H125" s="119"/>
      <c r="I125" s="59">
        <f t="shared" si="10"/>
        <v>0</v>
      </c>
    </row>
    <row r="126" spans="1:9" s="9" customFormat="1" ht="14.25" customHeight="1">
      <c r="A126" s="70" t="s">
        <v>94</v>
      </c>
      <c r="B126" s="32" t="s">
        <v>56</v>
      </c>
      <c r="C126" s="14" t="s">
        <v>22</v>
      </c>
      <c r="D126" s="53">
        <v>7</v>
      </c>
      <c r="E126" s="129"/>
      <c r="F126" s="120"/>
      <c r="G126" s="59">
        <f t="shared" si="9"/>
        <v>0</v>
      </c>
      <c r="H126" s="119"/>
      <c r="I126" s="59">
        <f t="shared" si="10"/>
        <v>0</v>
      </c>
    </row>
    <row r="127" spans="1:9" s="9" customFormat="1" ht="14.25" customHeight="1">
      <c r="A127" s="70" t="s">
        <v>121</v>
      </c>
      <c r="B127" s="32" t="s">
        <v>57</v>
      </c>
      <c r="C127" s="14" t="s">
        <v>22</v>
      </c>
      <c r="D127" s="53">
        <v>8</v>
      </c>
      <c r="E127" s="129"/>
      <c r="F127" s="120"/>
      <c r="G127" s="59">
        <f t="shared" si="9"/>
        <v>0</v>
      </c>
      <c r="H127" s="119"/>
      <c r="I127" s="59">
        <f t="shared" si="10"/>
        <v>0</v>
      </c>
    </row>
    <row r="128" spans="1:9" s="9" customFormat="1" ht="14.25" customHeight="1">
      <c r="A128" s="70" t="s">
        <v>122</v>
      </c>
      <c r="B128" s="32" t="s">
        <v>58</v>
      </c>
      <c r="C128" s="26" t="s">
        <v>18</v>
      </c>
      <c r="D128" s="27">
        <v>300</v>
      </c>
      <c r="E128" s="118"/>
      <c r="F128" s="120"/>
      <c r="G128" s="59">
        <f t="shared" si="9"/>
        <v>0</v>
      </c>
      <c r="H128" s="119"/>
      <c r="I128" s="59">
        <f t="shared" si="10"/>
        <v>0</v>
      </c>
    </row>
    <row r="129" spans="1:9" s="9" customFormat="1" ht="14.25" customHeight="1">
      <c r="A129" s="70" t="s">
        <v>95</v>
      </c>
      <c r="B129" s="32" t="s">
        <v>25</v>
      </c>
      <c r="C129" s="14" t="s">
        <v>22</v>
      </c>
      <c r="D129" s="53">
        <v>7</v>
      </c>
      <c r="E129" s="118"/>
      <c r="F129" s="120"/>
      <c r="G129" s="59">
        <f t="shared" si="9"/>
        <v>0</v>
      </c>
      <c r="H129" s="119"/>
      <c r="I129" s="59">
        <f t="shared" si="10"/>
        <v>0</v>
      </c>
    </row>
    <row r="130" spans="1:9" s="9" customFormat="1" ht="14.25" customHeight="1">
      <c r="A130" s="70" t="s">
        <v>123</v>
      </c>
      <c r="B130" s="32" t="s">
        <v>60</v>
      </c>
      <c r="C130" s="14" t="s">
        <v>18</v>
      </c>
      <c r="D130" s="53">
        <v>145</v>
      </c>
      <c r="E130" s="118"/>
      <c r="F130" s="120"/>
      <c r="G130" s="59">
        <f t="shared" si="9"/>
        <v>0</v>
      </c>
      <c r="H130" s="119"/>
      <c r="I130" s="59">
        <f t="shared" si="10"/>
        <v>0</v>
      </c>
    </row>
    <row r="131" spans="1:9" s="9" customFormat="1" ht="14.25" customHeight="1">
      <c r="A131" s="70" t="s">
        <v>124</v>
      </c>
      <c r="B131" s="32" t="s">
        <v>61</v>
      </c>
      <c r="C131" s="14" t="s">
        <v>18</v>
      </c>
      <c r="D131" s="53">
        <v>80</v>
      </c>
      <c r="E131" s="118"/>
      <c r="F131" s="120"/>
      <c r="G131" s="59">
        <f t="shared" si="9"/>
        <v>0</v>
      </c>
      <c r="H131" s="119"/>
      <c r="I131" s="59">
        <f t="shared" si="10"/>
        <v>0</v>
      </c>
    </row>
    <row r="132" spans="1:9" s="9" customFormat="1" ht="14.25" customHeight="1">
      <c r="A132" s="70" t="s">
        <v>125</v>
      </c>
      <c r="B132" s="32" t="s">
        <v>69</v>
      </c>
      <c r="C132" s="14" t="s">
        <v>12</v>
      </c>
      <c r="D132" s="53">
        <v>230</v>
      </c>
      <c r="E132" s="118"/>
      <c r="F132" s="121"/>
      <c r="G132" s="59">
        <f t="shared" si="9"/>
        <v>0</v>
      </c>
      <c r="H132" s="119"/>
      <c r="I132" s="59">
        <f t="shared" si="10"/>
        <v>0</v>
      </c>
    </row>
    <row r="133" spans="1:9" s="9" customFormat="1" ht="14.25" customHeight="1">
      <c r="A133" s="70" t="s">
        <v>96</v>
      </c>
      <c r="B133" s="32" t="s">
        <v>62</v>
      </c>
      <c r="C133" s="26" t="s">
        <v>12</v>
      </c>
      <c r="D133" s="27">
        <v>510</v>
      </c>
      <c r="E133" s="118"/>
      <c r="F133" s="120"/>
      <c r="G133" s="59">
        <f t="shared" si="9"/>
        <v>0</v>
      </c>
      <c r="H133" s="119"/>
      <c r="I133" s="59">
        <f t="shared" si="10"/>
        <v>0</v>
      </c>
    </row>
    <row r="134" spans="1:9" s="9" customFormat="1" ht="14.25" customHeight="1">
      <c r="A134" s="70" t="s">
        <v>97</v>
      </c>
      <c r="B134" s="32" t="s">
        <v>50</v>
      </c>
      <c r="C134" s="26" t="s">
        <v>18</v>
      </c>
      <c r="D134" s="27">
        <v>410</v>
      </c>
      <c r="E134" s="118"/>
      <c r="F134" s="120"/>
      <c r="G134" s="59">
        <f t="shared" si="9"/>
        <v>0</v>
      </c>
      <c r="H134" s="119"/>
      <c r="I134" s="59">
        <f t="shared" si="10"/>
        <v>0</v>
      </c>
    </row>
    <row r="135" spans="1:9" s="9" customFormat="1" ht="14.25" customHeight="1">
      <c r="A135" s="70" t="s">
        <v>126</v>
      </c>
      <c r="B135" s="32" t="s">
        <v>34</v>
      </c>
      <c r="C135" s="14" t="s">
        <v>11</v>
      </c>
      <c r="D135" s="53">
        <v>31</v>
      </c>
      <c r="E135" s="118"/>
      <c r="F135" s="120"/>
      <c r="G135" s="59">
        <f t="shared" si="9"/>
        <v>0</v>
      </c>
      <c r="H135" s="119"/>
      <c r="I135" s="59">
        <f t="shared" si="10"/>
        <v>0</v>
      </c>
    </row>
    <row r="136" spans="1:9" s="9" customFormat="1" ht="14.25" customHeight="1">
      <c r="A136" s="70" t="s">
        <v>98</v>
      </c>
      <c r="B136" s="32" t="s">
        <v>36</v>
      </c>
      <c r="C136" s="14" t="s">
        <v>11</v>
      </c>
      <c r="D136" s="53">
        <v>54</v>
      </c>
      <c r="E136" s="118"/>
      <c r="F136" s="120"/>
      <c r="G136" s="59">
        <f t="shared" si="9"/>
        <v>0</v>
      </c>
      <c r="H136" s="119"/>
      <c r="I136" s="59">
        <f t="shared" si="10"/>
        <v>0</v>
      </c>
    </row>
    <row r="137" spans="1:9" s="9" customFormat="1" ht="14.25" customHeight="1">
      <c r="A137" s="70" t="s">
        <v>99</v>
      </c>
      <c r="B137" s="32" t="s">
        <v>63</v>
      </c>
      <c r="C137" s="14" t="s">
        <v>18</v>
      </c>
      <c r="D137" s="53">
        <v>100</v>
      </c>
      <c r="E137" s="118"/>
      <c r="F137" s="120"/>
      <c r="G137" s="59">
        <f t="shared" si="9"/>
        <v>0</v>
      </c>
      <c r="H137" s="119"/>
      <c r="I137" s="59">
        <f t="shared" si="10"/>
        <v>0</v>
      </c>
    </row>
    <row r="138" spans="1:9" s="9" customFormat="1" ht="14.25" customHeight="1">
      <c r="A138" s="70" t="s">
        <v>100</v>
      </c>
      <c r="B138" s="32" t="s">
        <v>38</v>
      </c>
      <c r="C138" s="26" t="s">
        <v>18</v>
      </c>
      <c r="D138" s="53">
        <v>230</v>
      </c>
      <c r="E138" s="118"/>
      <c r="F138" s="120"/>
      <c r="G138" s="59">
        <f t="shared" si="9"/>
        <v>0</v>
      </c>
      <c r="H138" s="119"/>
      <c r="I138" s="59">
        <f t="shared" si="10"/>
        <v>0</v>
      </c>
    </row>
    <row r="139" spans="1:9" s="9" customFormat="1" ht="14.25" customHeight="1">
      <c r="A139" s="70" t="s">
        <v>101</v>
      </c>
      <c r="B139" s="32" t="s">
        <v>64</v>
      </c>
      <c r="C139" s="14" t="s">
        <v>18</v>
      </c>
      <c r="D139" s="53">
        <v>460</v>
      </c>
      <c r="E139" s="118"/>
      <c r="F139" s="120"/>
      <c r="G139" s="59">
        <f t="shared" si="9"/>
        <v>0</v>
      </c>
      <c r="H139" s="119"/>
      <c r="I139" s="59">
        <f t="shared" si="10"/>
        <v>0</v>
      </c>
    </row>
    <row r="140" spans="1:9" s="9" customFormat="1" ht="14.25" customHeight="1">
      <c r="A140" s="70" t="s">
        <v>102</v>
      </c>
      <c r="B140" s="32" t="s">
        <v>65</v>
      </c>
      <c r="C140" s="26" t="s">
        <v>22</v>
      </c>
      <c r="D140" s="27">
        <v>4</v>
      </c>
      <c r="E140" s="118"/>
      <c r="F140" s="120"/>
      <c r="G140" s="59">
        <f t="shared" si="9"/>
        <v>0</v>
      </c>
      <c r="H140" s="119"/>
      <c r="I140" s="59">
        <f t="shared" si="10"/>
        <v>0</v>
      </c>
    </row>
    <row r="141" spans="1:9" s="9" customFormat="1" ht="14.25" customHeight="1">
      <c r="A141" s="70" t="s">
        <v>127</v>
      </c>
      <c r="B141" s="32" t="s">
        <v>41</v>
      </c>
      <c r="C141" s="26" t="s">
        <v>22</v>
      </c>
      <c r="D141" s="27">
        <v>7</v>
      </c>
      <c r="E141" s="118"/>
      <c r="F141" s="120"/>
      <c r="G141" s="59">
        <f t="shared" si="9"/>
        <v>0</v>
      </c>
      <c r="H141" s="119"/>
      <c r="I141" s="59">
        <f t="shared" si="10"/>
        <v>0</v>
      </c>
    </row>
    <row r="142" spans="1:9" s="9" customFormat="1" ht="14.25" customHeight="1">
      <c r="A142" s="70" t="s">
        <v>128</v>
      </c>
      <c r="B142" s="32" t="s">
        <v>42</v>
      </c>
      <c r="C142" s="26" t="s">
        <v>22</v>
      </c>
      <c r="D142" s="27">
        <v>2</v>
      </c>
      <c r="E142" s="118"/>
      <c r="F142" s="120"/>
      <c r="G142" s="59">
        <f t="shared" si="9"/>
        <v>0</v>
      </c>
      <c r="H142" s="119"/>
      <c r="I142" s="59">
        <f t="shared" si="10"/>
        <v>0</v>
      </c>
    </row>
    <row r="143" spans="1:9" s="9" customFormat="1" ht="14.25" customHeight="1">
      <c r="A143" s="70" t="s">
        <v>103</v>
      </c>
      <c r="B143" s="32" t="s">
        <v>43</v>
      </c>
      <c r="C143" s="26" t="s">
        <v>22</v>
      </c>
      <c r="D143" s="27">
        <v>2</v>
      </c>
      <c r="E143" s="118"/>
      <c r="F143" s="120"/>
      <c r="G143" s="59">
        <f t="shared" si="9"/>
        <v>0</v>
      </c>
      <c r="H143" s="119"/>
      <c r="I143" s="59">
        <f t="shared" si="10"/>
        <v>0</v>
      </c>
    </row>
    <row r="144" spans="1:9" s="9" customFormat="1" ht="14.25" customHeight="1">
      <c r="A144" s="70" t="s">
        <v>104</v>
      </c>
      <c r="B144" s="60" t="s">
        <v>44</v>
      </c>
      <c r="C144" s="26" t="s">
        <v>29</v>
      </c>
      <c r="D144" s="27">
        <v>70</v>
      </c>
      <c r="E144" s="121"/>
      <c r="F144" s="120"/>
      <c r="G144" s="59">
        <f t="shared" si="9"/>
        <v>0</v>
      </c>
      <c r="H144" s="119"/>
      <c r="I144" s="59">
        <f t="shared" si="10"/>
        <v>0</v>
      </c>
    </row>
    <row r="145" spans="1:9" s="9" customFormat="1" ht="14.25" customHeight="1">
      <c r="A145" s="70" t="s">
        <v>105</v>
      </c>
      <c r="B145" s="32" t="s">
        <v>45</v>
      </c>
      <c r="C145" s="26" t="s">
        <v>22</v>
      </c>
      <c r="D145" s="53">
        <v>4</v>
      </c>
      <c r="E145" s="118"/>
      <c r="F145" s="120"/>
      <c r="G145" s="59">
        <f t="shared" si="9"/>
        <v>0</v>
      </c>
      <c r="H145" s="119"/>
      <c r="I145" s="59">
        <f t="shared" si="10"/>
        <v>0</v>
      </c>
    </row>
    <row r="146" spans="1:9" s="10" customFormat="1" ht="14.25" customHeight="1">
      <c r="A146" s="70" t="s">
        <v>106</v>
      </c>
      <c r="B146" s="60" t="s">
        <v>66</v>
      </c>
      <c r="C146" s="26" t="s">
        <v>18</v>
      </c>
      <c r="D146" s="27">
        <v>100</v>
      </c>
      <c r="E146" s="121"/>
      <c r="F146" s="120"/>
      <c r="G146" s="59">
        <f t="shared" si="9"/>
        <v>0</v>
      </c>
      <c r="H146" s="119"/>
      <c r="I146" s="59">
        <f t="shared" si="10"/>
        <v>0</v>
      </c>
    </row>
    <row r="147" spans="1:9" s="10" customFormat="1" ht="14.25" customHeight="1">
      <c r="A147" s="70" t="s">
        <v>107</v>
      </c>
      <c r="B147" s="60" t="s">
        <v>67</v>
      </c>
      <c r="C147" s="26" t="s">
        <v>18</v>
      </c>
      <c r="D147" s="27">
        <v>41</v>
      </c>
      <c r="E147" s="121"/>
      <c r="F147" s="120"/>
      <c r="G147" s="59">
        <f t="shared" si="9"/>
        <v>0</v>
      </c>
      <c r="H147" s="119"/>
      <c r="I147" s="59">
        <f t="shared" si="10"/>
        <v>0</v>
      </c>
    </row>
    <row r="148" spans="1:9" s="12" customFormat="1" ht="14.25" customHeight="1">
      <c r="A148" s="70" t="s">
        <v>108</v>
      </c>
      <c r="B148" s="60" t="s">
        <v>68</v>
      </c>
      <c r="C148" s="26" t="s">
        <v>18</v>
      </c>
      <c r="D148" s="27">
        <v>145</v>
      </c>
      <c r="E148" s="121"/>
      <c r="F148" s="120"/>
      <c r="G148" s="59">
        <f t="shared" si="9"/>
        <v>0</v>
      </c>
      <c r="H148" s="119"/>
      <c r="I148" s="59">
        <f t="shared" si="10"/>
        <v>0</v>
      </c>
    </row>
    <row r="149" spans="1:9" s="2" customFormat="1" ht="14.25" customHeight="1">
      <c r="A149" s="71"/>
      <c r="B149" s="48" t="s">
        <v>87</v>
      </c>
      <c r="C149" s="14"/>
      <c r="D149" s="53"/>
      <c r="E149" s="118"/>
      <c r="F149" s="121"/>
      <c r="G149" s="34"/>
      <c r="H149" s="128"/>
      <c r="I149" s="34"/>
    </row>
    <row r="150" spans="1:9" s="10" customFormat="1" ht="14.25" customHeight="1">
      <c r="A150" s="71" t="s">
        <v>109</v>
      </c>
      <c r="B150" s="60" t="s">
        <v>111</v>
      </c>
      <c r="C150" s="26" t="s">
        <v>18</v>
      </c>
      <c r="D150" s="27">
        <v>290</v>
      </c>
      <c r="E150" s="121"/>
      <c r="F150" s="120"/>
      <c r="G150" s="59">
        <f>(E150+F150)*D150</f>
        <v>0</v>
      </c>
      <c r="H150" s="119"/>
      <c r="I150" s="34">
        <f>G150*(H150+1)</f>
        <v>0</v>
      </c>
    </row>
    <row r="151" spans="1:9" s="10" customFormat="1" ht="14.25" customHeight="1">
      <c r="A151" s="71"/>
      <c r="B151" s="62" t="s">
        <v>83</v>
      </c>
      <c r="C151" s="26"/>
      <c r="D151" s="27"/>
      <c r="E151" s="121"/>
      <c r="F151" s="121"/>
      <c r="G151" s="59"/>
      <c r="H151" s="128"/>
      <c r="I151" s="34"/>
    </row>
    <row r="152" spans="1:9" s="5" customFormat="1" ht="14.25" customHeight="1">
      <c r="A152" s="71" t="s">
        <v>110</v>
      </c>
      <c r="B152" s="60" t="s">
        <v>59</v>
      </c>
      <c r="C152" s="26" t="s">
        <v>12</v>
      </c>
      <c r="D152" s="27">
        <v>13100</v>
      </c>
      <c r="E152" s="121"/>
      <c r="F152" s="120"/>
      <c r="G152" s="59">
        <f>(E152+F152)*D152</f>
        <v>0</v>
      </c>
      <c r="H152" s="119"/>
      <c r="I152" s="34">
        <f>G152*(H152+1)</f>
        <v>0</v>
      </c>
    </row>
    <row r="153" spans="1:9" s="2" customFormat="1" ht="14.25" customHeight="1">
      <c r="A153" s="19"/>
      <c r="B153" s="48" t="s">
        <v>9</v>
      </c>
      <c r="C153" s="49"/>
      <c r="D153" s="50"/>
      <c r="E153" s="51">
        <f>SUMPRODUCT(E124:E152,$D124:$D152,(1+$H124:$H152))</f>
        <v>0</v>
      </c>
      <c r="F153" s="51">
        <f>SUMPRODUCT(F124:F152,$D124:$D152,(1+$H124:$H152))</f>
        <v>0</v>
      </c>
      <c r="G153" s="51">
        <f>SUM(G124:G152)</f>
        <v>0</v>
      </c>
      <c r="H153" s="52"/>
      <c r="I153" s="51">
        <f>SUM(I124:I152)</f>
        <v>0</v>
      </c>
    </row>
    <row r="154" spans="1:9" s="6" customFormat="1" ht="14.25" customHeight="1" thickBot="1">
      <c r="A154" s="18"/>
      <c r="B154" s="32"/>
      <c r="C154" s="14"/>
      <c r="D154" s="53"/>
      <c r="E154" s="34"/>
      <c r="F154" s="34"/>
      <c r="G154" s="34"/>
      <c r="H154" s="35"/>
      <c r="I154" s="34"/>
    </row>
    <row r="155" spans="1:9" s="6" customFormat="1" ht="14.25" customHeight="1" thickBot="1" thickTop="1">
      <c r="A155" s="16"/>
      <c r="B155" s="75" t="s">
        <v>13</v>
      </c>
      <c r="C155" s="16"/>
      <c r="D155" s="40" t="s">
        <v>7</v>
      </c>
      <c r="E155" s="76">
        <f>E153+E121+E15</f>
        <v>0</v>
      </c>
      <c r="F155" s="76">
        <f>F153+F121+F15</f>
        <v>0</v>
      </c>
      <c r="G155" s="76">
        <f>G153+G15+G121</f>
        <v>0</v>
      </c>
      <c r="H155" s="42"/>
      <c r="I155" s="76">
        <f>I153+I121+I15</f>
        <v>0</v>
      </c>
    </row>
    <row r="156" spans="1:9" s="6" customFormat="1" ht="18" customHeight="1" thickTop="1">
      <c r="A156" s="143"/>
      <c r="B156" s="144"/>
      <c r="C156" s="143"/>
      <c r="D156" s="145"/>
      <c r="E156" s="146"/>
      <c r="F156" s="146"/>
      <c r="G156" s="146"/>
      <c r="H156" s="147"/>
      <c r="I156" s="148"/>
    </row>
    <row r="157" spans="1:9" s="6" customFormat="1" ht="18" customHeight="1">
      <c r="A157" s="143"/>
      <c r="B157" s="132" t="s">
        <v>274</v>
      </c>
      <c r="C157" s="149"/>
      <c r="D157" s="149"/>
      <c r="E157" s="146"/>
      <c r="F157" s="146"/>
      <c r="G157" s="146"/>
      <c r="H157" s="147"/>
      <c r="I157" s="148"/>
    </row>
    <row r="158" spans="1:9" s="6" customFormat="1" ht="18" customHeight="1">
      <c r="A158" s="143"/>
      <c r="B158" s="150"/>
      <c r="C158" s="143"/>
      <c r="D158" s="145"/>
      <c r="E158" s="151"/>
      <c r="F158" s="151"/>
      <c r="G158" s="151"/>
      <c r="H158" s="149"/>
      <c r="I158" s="149"/>
    </row>
    <row r="159" spans="1:9" s="3" customFormat="1" ht="18" customHeight="1">
      <c r="A159" s="143"/>
      <c r="B159" s="150"/>
      <c r="C159" s="143"/>
      <c r="D159" s="145"/>
      <c r="E159" s="146"/>
      <c r="F159" s="146"/>
      <c r="G159" s="146"/>
      <c r="H159" s="147"/>
      <c r="I159" s="148"/>
    </row>
    <row r="160" spans="1:9" s="3" customFormat="1" ht="18" customHeight="1">
      <c r="A160" s="143"/>
      <c r="B160" s="152"/>
      <c r="C160" s="143"/>
      <c r="D160" s="145"/>
      <c r="E160" s="146"/>
      <c r="F160" s="146"/>
      <c r="G160" s="146"/>
      <c r="H160" s="147"/>
      <c r="I160" s="148"/>
    </row>
    <row r="161" spans="1:9" s="3" customFormat="1" ht="18" customHeight="1">
      <c r="A161" s="143"/>
      <c r="B161" s="152"/>
      <c r="C161" s="143"/>
      <c r="D161" s="145"/>
      <c r="E161" s="146"/>
      <c r="F161" s="146"/>
      <c r="G161" s="146"/>
      <c r="H161" s="147"/>
      <c r="I161" s="148"/>
    </row>
    <row r="162" spans="1:9" s="3" customFormat="1" ht="18" customHeight="1">
      <c r="A162" s="13"/>
      <c r="B162" s="77"/>
      <c r="C162" s="13"/>
      <c r="D162" s="78"/>
      <c r="E162" s="30"/>
      <c r="F162" s="30"/>
      <c r="G162" s="30"/>
      <c r="H162" s="31"/>
      <c r="I162" s="79"/>
    </row>
    <row r="163" spans="1:9" s="3" customFormat="1" ht="18" customHeight="1">
      <c r="A163" s="13"/>
      <c r="B163" s="77"/>
      <c r="C163" s="13"/>
      <c r="D163" s="78"/>
      <c r="E163" s="30"/>
      <c r="F163" s="30"/>
      <c r="G163" s="30"/>
      <c r="H163" s="31"/>
      <c r="I163" s="79"/>
    </row>
    <row r="164" spans="1:9" s="3" customFormat="1" ht="18" customHeight="1">
      <c r="A164" s="13"/>
      <c r="B164" s="77"/>
      <c r="C164" s="13"/>
      <c r="D164" s="78"/>
      <c r="E164" s="30"/>
      <c r="F164" s="30"/>
      <c r="G164" s="30"/>
      <c r="H164" s="31"/>
      <c r="I164" s="79"/>
    </row>
    <row r="165" spans="1:9" s="3" customFormat="1" ht="18" customHeight="1">
      <c r="A165" s="13"/>
      <c r="B165" s="77"/>
      <c r="C165" s="13"/>
      <c r="D165" s="78"/>
      <c r="E165" s="30"/>
      <c r="F165" s="30"/>
      <c r="G165" s="30"/>
      <c r="H165" s="31"/>
      <c r="I165" s="79"/>
    </row>
    <row r="166" spans="1:9" s="3" customFormat="1" ht="18" customHeight="1">
      <c r="A166" s="13"/>
      <c r="B166" s="77"/>
      <c r="C166" s="13"/>
      <c r="D166" s="78"/>
      <c r="E166" s="30"/>
      <c r="F166" s="30"/>
      <c r="G166" s="30"/>
      <c r="H166" s="31"/>
      <c r="I166" s="79"/>
    </row>
    <row r="167" spans="1:9" s="3" customFormat="1" ht="18" customHeight="1">
      <c r="A167" s="13"/>
      <c r="B167" s="77"/>
      <c r="C167" s="13"/>
      <c r="D167" s="78"/>
      <c r="E167" s="30"/>
      <c r="F167" s="30"/>
      <c r="G167" s="30"/>
      <c r="H167" s="31"/>
      <c r="I167" s="79"/>
    </row>
    <row r="168" spans="1:9" s="3" customFormat="1" ht="18" customHeight="1">
      <c r="A168" s="28"/>
      <c r="B168" s="28"/>
      <c r="C168" s="13"/>
      <c r="D168" s="29"/>
      <c r="E168" s="30"/>
      <c r="F168" s="30"/>
      <c r="G168" s="30"/>
      <c r="H168" s="31"/>
      <c r="I168" s="30"/>
    </row>
    <row r="169" spans="1:9" s="3" customFormat="1" ht="18" customHeight="1">
      <c r="A169" s="28"/>
      <c r="B169" s="28"/>
      <c r="C169" s="13"/>
      <c r="D169" s="29"/>
      <c r="E169" s="30"/>
      <c r="F169" s="30"/>
      <c r="G169" s="30"/>
      <c r="H169" s="31"/>
      <c r="I169" s="30"/>
    </row>
    <row r="170" spans="1:9" s="3" customFormat="1" ht="18" customHeight="1">
      <c r="A170" s="28"/>
      <c r="B170" s="28"/>
      <c r="C170" s="13"/>
      <c r="D170" s="29"/>
      <c r="E170" s="30"/>
      <c r="F170" s="30"/>
      <c r="G170" s="30"/>
      <c r="H170" s="31"/>
      <c r="I170" s="30"/>
    </row>
    <row r="171" spans="1:9" s="3" customFormat="1" ht="18" customHeight="1">
      <c r="A171" s="28"/>
      <c r="B171" s="28"/>
      <c r="C171" s="13"/>
      <c r="D171" s="29"/>
      <c r="E171" s="30"/>
      <c r="F171" s="30"/>
      <c r="G171" s="30"/>
      <c r="H171" s="31"/>
      <c r="I171" s="30"/>
    </row>
    <row r="172" spans="1:9" s="3" customFormat="1" ht="18" customHeight="1">
      <c r="A172" s="28"/>
      <c r="B172" s="28"/>
      <c r="C172" s="13"/>
      <c r="D172" s="29"/>
      <c r="E172" s="30"/>
      <c r="F172" s="30"/>
      <c r="G172" s="30"/>
      <c r="H172" s="31"/>
      <c r="I172" s="30"/>
    </row>
    <row r="173" spans="1:9" s="3" customFormat="1" ht="18" customHeight="1">
      <c r="A173" s="28"/>
      <c r="B173" s="28"/>
      <c r="C173" s="13"/>
      <c r="D173" s="29"/>
      <c r="E173" s="30"/>
      <c r="F173" s="30"/>
      <c r="G173" s="30"/>
      <c r="H173" s="31"/>
      <c r="I173" s="30"/>
    </row>
    <row r="174" spans="1:9" s="3" customFormat="1" ht="18" customHeight="1">
      <c r="A174" s="28"/>
      <c r="B174" s="28"/>
      <c r="C174" s="13"/>
      <c r="D174" s="29"/>
      <c r="E174" s="30"/>
      <c r="F174" s="30"/>
      <c r="G174" s="30"/>
      <c r="H174" s="31"/>
      <c r="I174" s="30"/>
    </row>
    <row r="175" spans="1:9" s="3" customFormat="1" ht="18" customHeight="1">
      <c r="A175" s="28"/>
      <c r="B175" s="28"/>
      <c r="C175" s="13"/>
      <c r="D175" s="29"/>
      <c r="E175" s="30"/>
      <c r="F175" s="30"/>
      <c r="G175" s="30"/>
      <c r="H175" s="31"/>
      <c r="I175" s="30"/>
    </row>
    <row r="176" spans="1:9" s="3" customFormat="1" ht="18" customHeight="1">
      <c r="A176" s="28"/>
      <c r="B176" s="28"/>
      <c r="C176" s="13"/>
      <c r="D176" s="29"/>
      <c r="E176" s="30"/>
      <c r="F176" s="30"/>
      <c r="G176" s="30"/>
      <c r="H176" s="31"/>
      <c r="I176" s="30"/>
    </row>
    <row r="177" spans="1:9" s="3" customFormat="1" ht="18" customHeight="1">
      <c r="A177" s="28"/>
      <c r="B177" s="28"/>
      <c r="C177" s="13"/>
      <c r="D177" s="29"/>
      <c r="E177" s="30"/>
      <c r="F177" s="30"/>
      <c r="G177" s="30"/>
      <c r="H177" s="31"/>
      <c r="I177" s="30"/>
    </row>
    <row r="178" spans="1:9" s="3" customFormat="1" ht="18" customHeight="1">
      <c r="A178" s="28"/>
      <c r="B178" s="28"/>
      <c r="C178" s="13"/>
      <c r="D178" s="29"/>
      <c r="E178" s="30"/>
      <c r="F178" s="30"/>
      <c r="G178" s="30"/>
      <c r="H178" s="31"/>
      <c r="I178" s="30"/>
    </row>
    <row r="179" spans="1:9" s="3" customFormat="1" ht="18" customHeight="1">
      <c r="A179" s="28"/>
      <c r="B179" s="28"/>
      <c r="C179" s="13"/>
      <c r="D179" s="29"/>
      <c r="E179" s="30"/>
      <c r="F179" s="30"/>
      <c r="G179" s="30"/>
      <c r="H179" s="31"/>
      <c r="I179" s="30"/>
    </row>
    <row r="180" spans="1:9" s="3" customFormat="1" ht="18" customHeight="1">
      <c r="A180" s="28"/>
      <c r="B180" s="28"/>
      <c r="C180" s="13"/>
      <c r="D180" s="29"/>
      <c r="E180" s="30"/>
      <c r="F180" s="30"/>
      <c r="G180" s="30"/>
      <c r="H180" s="31"/>
      <c r="I180" s="30"/>
    </row>
    <row r="181" spans="1:9" s="3" customFormat="1" ht="18" customHeight="1">
      <c r="A181" s="28"/>
      <c r="B181" s="28"/>
      <c r="C181" s="13"/>
      <c r="D181" s="29"/>
      <c r="E181" s="30"/>
      <c r="F181" s="30"/>
      <c r="G181" s="30"/>
      <c r="H181" s="31"/>
      <c r="I181" s="30"/>
    </row>
    <row r="182" spans="1:9" s="3" customFormat="1" ht="18" customHeight="1">
      <c r="A182" s="28"/>
      <c r="B182" s="28"/>
      <c r="C182" s="13"/>
      <c r="D182" s="29"/>
      <c r="E182" s="30"/>
      <c r="F182" s="30"/>
      <c r="G182" s="30"/>
      <c r="H182" s="31"/>
      <c r="I182" s="30"/>
    </row>
    <row r="183" spans="1:9" s="3" customFormat="1" ht="18" customHeight="1">
      <c r="A183" s="28"/>
      <c r="B183" s="28"/>
      <c r="C183" s="13"/>
      <c r="D183" s="29"/>
      <c r="E183" s="30"/>
      <c r="F183" s="30"/>
      <c r="G183" s="30"/>
      <c r="H183" s="31"/>
      <c r="I183" s="30"/>
    </row>
    <row r="184" spans="1:9" s="3" customFormat="1" ht="18" customHeight="1">
      <c r="A184" s="28"/>
      <c r="B184" s="28"/>
      <c r="C184" s="13"/>
      <c r="D184" s="29"/>
      <c r="E184" s="30"/>
      <c r="F184" s="30"/>
      <c r="G184" s="30"/>
      <c r="H184" s="31"/>
      <c r="I184" s="30"/>
    </row>
    <row r="185" spans="1:9" s="3" customFormat="1" ht="18" customHeight="1">
      <c r="A185" s="28"/>
      <c r="B185" s="28"/>
      <c r="C185" s="13"/>
      <c r="D185" s="29"/>
      <c r="E185" s="30"/>
      <c r="F185" s="30"/>
      <c r="G185" s="30"/>
      <c r="H185" s="31"/>
      <c r="I185" s="30"/>
    </row>
    <row r="186" spans="1:9" s="3" customFormat="1" ht="18" customHeight="1">
      <c r="A186" s="28"/>
      <c r="B186" s="28"/>
      <c r="C186" s="13"/>
      <c r="D186" s="29"/>
      <c r="E186" s="30"/>
      <c r="F186" s="30"/>
      <c r="G186" s="30"/>
      <c r="H186" s="31"/>
      <c r="I186" s="30"/>
    </row>
    <row r="187" spans="1:9" s="3" customFormat="1" ht="18" customHeight="1">
      <c r="A187" s="28"/>
      <c r="B187" s="28"/>
      <c r="C187" s="13"/>
      <c r="D187" s="29"/>
      <c r="E187" s="30"/>
      <c r="F187" s="30"/>
      <c r="G187" s="30"/>
      <c r="H187" s="31"/>
      <c r="I187" s="30"/>
    </row>
    <row r="188" spans="1:9" s="3" customFormat="1" ht="18" customHeight="1">
      <c r="A188" s="28"/>
      <c r="B188" s="28"/>
      <c r="C188" s="13"/>
      <c r="D188" s="29"/>
      <c r="E188" s="30"/>
      <c r="F188" s="30"/>
      <c r="G188" s="30"/>
      <c r="H188" s="31"/>
      <c r="I188" s="30"/>
    </row>
    <row r="189" spans="1:9" s="3" customFormat="1" ht="18" customHeight="1">
      <c r="A189" s="28"/>
      <c r="B189" s="28"/>
      <c r="C189" s="13"/>
      <c r="D189" s="29"/>
      <c r="E189" s="30"/>
      <c r="F189" s="30"/>
      <c r="G189" s="30"/>
      <c r="H189" s="31"/>
      <c r="I189" s="30"/>
    </row>
    <row r="190" spans="1:9" s="3" customFormat="1" ht="18" customHeight="1">
      <c r="A190" s="28"/>
      <c r="B190" s="28"/>
      <c r="C190" s="13"/>
      <c r="D190" s="29"/>
      <c r="E190" s="30"/>
      <c r="F190" s="30"/>
      <c r="G190" s="30"/>
      <c r="H190" s="31"/>
      <c r="I190" s="30"/>
    </row>
    <row r="191" spans="1:9" s="3" customFormat="1" ht="18" customHeight="1">
      <c r="A191" s="28"/>
      <c r="B191" s="28"/>
      <c r="C191" s="13"/>
      <c r="D191" s="29"/>
      <c r="E191" s="30"/>
      <c r="F191" s="30"/>
      <c r="G191" s="30"/>
      <c r="H191" s="31"/>
      <c r="I191" s="30"/>
    </row>
    <row r="192" spans="1:9" s="3" customFormat="1" ht="18" customHeight="1">
      <c r="A192" s="28"/>
      <c r="B192" s="28"/>
      <c r="C192" s="13"/>
      <c r="D192" s="29"/>
      <c r="E192" s="30"/>
      <c r="F192" s="30"/>
      <c r="G192" s="30"/>
      <c r="H192" s="31"/>
      <c r="I192" s="30"/>
    </row>
    <row r="193" spans="1:9" s="3" customFormat="1" ht="18" customHeight="1">
      <c r="A193" s="28"/>
      <c r="B193" s="28"/>
      <c r="C193" s="13"/>
      <c r="D193" s="29"/>
      <c r="E193" s="30"/>
      <c r="F193" s="30"/>
      <c r="G193" s="30"/>
      <c r="H193" s="31"/>
      <c r="I193" s="30"/>
    </row>
    <row r="194" spans="1:9" s="3" customFormat="1" ht="18" customHeight="1">
      <c r="A194" s="28"/>
      <c r="B194" s="28"/>
      <c r="C194" s="13"/>
      <c r="D194" s="29"/>
      <c r="E194" s="30"/>
      <c r="F194" s="30"/>
      <c r="G194" s="30"/>
      <c r="H194" s="31"/>
      <c r="I194" s="30"/>
    </row>
    <row r="195" spans="1:9" s="6" customFormat="1" ht="18" customHeight="1">
      <c r="A195" s="28"/>
      <c r="B195" s="28"/>
      <c r="C195" s="13"/>
      <c r="D195" s="29"/>
      <c r="E195" s="30"/>
      <c r="F195" s="30"/>
      <c r="G195" s="30"/>
      <c r="H195" s="31"/>
      <c r="I195" s="30"/>
    </row>
    <row r="196" spans="1:9" s="3" customFormat="1" ht="18" customHeight="1">
      <c r="A196" s="28"/>
      <c r="B196" s="28"/>
      <c r="C196" s="13"/>
      <c r="D196" s="29"/>
      <c r="E196" s="30"/>
      <c r="F196" s="30"/>
      <c r="G196" s="30"/>
      <c r="H196" s="31"/>
      <c r="I196" s="30"/>
    </row>
    <row r="197" spans="1:9" s="3" customFormat="1" ht="18" customHeight="1">
      <c r="A197" s="28"/>
      <c r="B197" s="28"/>
      <c r="C197" s="13"/>
      <c r="D197" s="29"/>
      <c r="E197" s="30"/>
      <c r="F197" s="30"/>
      <c r="G197" s="30"/>
      <c r="H197" s="31"/>
      <c r="I197" s="30"/>
    </row>
    <row r="198" spans="1:9" s="3" customFormat="1" ht="18" customHeight="1">
      <c r="A198" s="28"/>
      <c r="B198" s="28"/>
      <c r="C198" s="13"/>
      <c r="D198" s="29"/>
      <c r="E198" s="30"/>
      <c r="F198" s="30"/>
      <c r="G198" s="30"/>
      <c r="H198" s="31"/>
      <c r="I198" s="30"/>
    </row>
    <row r="199" spans="1:9" s="3" customFormat="1" ht="18" customHeight="1">
      <c r="A199" s="28"/>
      <c r="B199" s="28"/>
      <c r="C199" s="13"/>
      <c r="D199" s="29"/>
      <c r="E199" s="30"/>
      <c r="F199" s="30"/>
      <c r="G199" s="30"/>
      <c r="H199" s="31"/>
      <c r="I199" s="30"/>
    </row>
    <row r="200" spans="1:9" s="7" customFormat="1" ht="18" customHeight="1">
      <c r="A200" s="28"/>
      <c r="B200" s="28"/>
      <c r="C200" s="13"/>
      <c r="D200" s="29"/>
      <c r="E200" s="30"/>
      <c r="F200" s="30"/>
      <c r="G200" s="30"/>
      <c r="H200" s="31"/>
      <c r="I200" s="30"/>
    </row>
    <row r="201" spans="1:9" s="7" customFormat="1" ht="18" customHeight="1">
      <c r="A201" s="28"/>
      <c r="B201" s="28"/>
      <c r="C201" s="13"/>
      <c r="D201" s="29"/>
      <c r="E201" s="30"/>
      <c r="F201" s="30"/>
      <c r="G201" s="30"/>
      <c r="H201" s="31"/>
      <c r="I201" s="30"/>
    </row>
    <row r="202" spans="1:9" s="7" customFormat="1" ht="18" customHeight="1">
      <c r="A202" s="28"/>
      <c r="B202" s="28"/>
      <c r="C202" s="13"/>
      <c r="D202" s="29"/>
      <c r="E202" s="30"/>
      <c r="F202" s="30"/>
      <c r="G202" s="30"/>
      <c r="H202" s="31"/>
      <c r="I202" s="30"/>
    </row>
    <row r="203" spans="1:9" s="7" customFormat="1" ht="18" customHeight="1">
      <c r="A203" s="28"/>
      <c r="B203" s="28"/>
      <c r="C203" s="13"/>
      <c r="D203" s="29"/>
      <c r="E203" s="30"/>
      <c r="F203" s="30"/>
      <c r="G203" s="30"/>
      <c r="H203" s="31"/>
      <c r="I203" s="30"/>
    </row>
    <row r="204" spans="1:9" s="7" customFormat="1" ht="18" customHeight="1">
      <c r="A204" s="28"/>
      <c r="B204" s="28"/>
      <c r="C204" s="13"/>
      <c r="D204" s="29"/>
      <c r="E204" s="30"/>
      <c r="F204" s="30"/>
      <c r="G204" s="30"/>
      <c r="H204" s="31"/>
      <c r="I204" s="30"/>
    </row>
    <row r="205" spans="1:9" s="7" customFormat="1" ht="18" customHeight="1">
      <c r="A205" s="28"/>
      <c r="B205" s="28"/>
      <c r="C205" s="13"/>
      <c r="D205" s="29"/>
      <c r="E205" s="30"/>
      <c r="F205" s="30"/>
      <c r="G205" s="30"/>
      <c r="H205" s="31"/>
      <c r="I205" s="30"/>
    </row>
    <row r="206" spans="1:9" s="7" customFormat="1" ht="18" customHeight="1">
      <c r="A206" s="28"/>
      <c r="B206" s="28"/>
      <c r="C206" s="13"/>
      <c r="D206" s="29"/>
      <c r="E206" s="30"/>
      <c r="F206" s="30"/>
      <c r="G206" s="30"/>
      <c r="H206" s="31"/>
      <c r="I206" s="30"/>
    </row>
    <row r="207" spans="1:9" s="3" customFormat="1" ht="18" customHeight="1">
      <c r="A207" s="28"/>
      <c r="B207" s="28"/>
      <c r="C207" s="13"/>
      <c r="D207" s="29"/>
      <c r="E207" s="30"/>
      <c r="F207" s="30"/>
      <c r="G207" s="30"/>
      <c r="H207" s="31"/>
      <c r="I207" s="30"/>
    </row>
    <row r="208" spans="1:9" s="4" customFormat="1" ht="18" customHeight="1">
      <c r="A208" s="28"/>
      <c r="B208" s="28"/>
      <c r="C208" s="13"/>
      <c r="D208" s="29"/>
      <c r="E208" s="30"/>
      <c r="F208" s="30"/>
      <c r="G208" s="30"/>
      <c r="H208" s="31"/>
      <c r="I208" s="30"/>
    </row>
    <row r="209" spans="1:9" s="3" customFormat="1" ht="18" customHeight="1">
      <c r="A209" s="28"/>
      <c r="B209" s="28"/>
      <c r="C209" s="13"/>
      <c r="D209" s="29"/>
      <c r="E209" s="30"/>
      <c r="F209" s="30"/>
      <c r="G209" s="30"/>
      <c r="H209" s="31"/>
      <c r="I209" s="30"/>
    </row>
    <row r="210" spans="1:9" s="3" customFormat="1" ht="18" customHeight="1">
      <c r="A210" s="28"/>
      <c r="B210" s="28"/>
      <c r="C210" s="13"/>
      <c r="D210" s="29"/>
      <c r="E210" s="30"/>
      <c r="F210" s="30"/>
      <c r="G210" s="30"/>
      <c r="H210" s="31"/>
      <c r="I210" s="30"/>
    </row>
    <row r="211" spans="1:9" s="3" customFormat="1" ht="18" customHeight="1">
      <c r="A211" s="28"/>
      <c r="B211" s="28"/>
      <c r="C211" s="13"/>
      <c r="D211" s="29"/>
      <c r="E211" s="30"/>
      <c r="F211" s="30"/>
      <c r="G211" s="30"/>
      <c r="H211" s="31"/>
      <c r="I211" s="30"/>
    </row>
    <row r="212" spans="1:9" s="7" customFormat="1" ht="18" customHeight="1">
      <c r="A212" s="28"/>
      <c r="B212" s="28"/>
      <c r="C212" s="13"/>
      <c r="D212" s="29"/>
      <c r="E212" s="30"/>
      <c r="F212" s="30"/>
      <c r="G212" s="30"/>
      <c r="H212" s="31"/>
      <c r="I212" s="30"/>
    </row>
    <row r="213" spans="1:9" s="7" customFormat="1" ht="18" customHeight="1">
      <c r="A213" s="28"/>
      <c r="B213" s="28"/>
      <c r="C213" s="13"/>
      <c r="D213" s="29"/>
      <c r="E213" s="30"/>
      <c r="F213" s="30"/>
      <c r="G213" s="30"/>
      <c r="H213" s="31"/>
      <c r="I213" s="30"/>
    </row>
    <row r="214" spans="1:9" s="7" customFormat="1" ht="18" customHeight="1">
      <c r="A214" s="28"/>
      <c r="B214" s="28"/>
      <c r="C214" s="13"/>
      <c r="D214" s="29"/>
      <c r="E214" s="30"/>
      <c r="F214" s="30"/>
      <c r="G214" s="30"/>
      <c r="H214" s="31"/>
      <c r="I214" s="30"/>
    </row>
    <row r="215" spans="1:9" s="7" customFormat="1" ht="18" customHeight="1">
      <c r="A215" s="28"/>
      <c r="B215" s="28"/>
      <c r="C215" s="13"/>
      <c r="D215" s="29"/>
      <c r="E215" s="30"/>
      <c r="F215" s="30"/>
      <c r="G215" s="30"/>
      <c r="H215" s="31"/>
      <c r="I215" s="30"/>
    </row>
    <row r="216" spans="1:9" s="7" customFormat="1" ht="18" customHeight="1">
      <c r="A216" s="28"/>
      <c r="B216" s="28"/>
      <c r="C216" s="13"/>
      <c r="D216" s="29"/>
      <c r="E216" s="30"/>
      <c r="F216" s="30"/>
      <c r="G216" s="30"/>
      <c r="H216" s="31"/>
      <c r="I216" s="30"/>
    </row>
    <row r="217" spans="1:9" s="7" customFormat="1" ht="18" customHeight="1">
      <c r="A217" s="28"/>
      <c r="B217" s="28"/>
      <c r="C217" s="13"/>
      <c r="D217" s="29"/>
      <c r="E217" s="30"/>
      <c r="F217" s="30"/>
      <c r="G217" s="30"/>
      <c r="H217" s="31"/>
      <c r="I217" s="30"/>
    </row>
    <row r="218" spans="1:9" s="7" customFormat="1" ht="18" customHeight="1">
      <c r="A218" s="28"/>
      <c r="B218" s="28"/>
      <c r="C218" s="13"/>
      <c r="D218" s="29"/>
      <c r="E218" s="30"/>
      <c r="F218" s="30"/>
      <c r="G218" s="30"/>
      <c r="H218" s="31"/>
      <c r="I218" s="30"/>
    </row>
    <row r="219" spans="1:9" s="7" customFormat="1" ht="18" customHeight="1">
      <c r="A219" s="28"/>
      <c r="B219" s="28"/>
      <c r="C219" s="13"/>
      <c r="D219" s="29"/>
      <c r="E219" s="30"/>
      <c r="F219" s="30"/>
      <c r="G219" s="30"/>
      <c r="H219" s="31"/>
      <c r="I219" s="30"/>
    </row>
    <row r="220" spans="1:9" s="8" customFormat="1" ht="18" customHeight="1">
      <c r="A220" s="28"/>
      <c r="B220" s="28"/>
      <c r="C220" s="13"/>
      <c r="D220" s="29"/>
      <c r="E220" s="30"/>
      <c r="F220" s="30"/>
      <c r="G220" s="30"/>
      <c r="H220" s="31"/>
      <c r="I220" s="30"/>
    </row>
    <row r="221" spans="1:9" s="7" customFormat="1" ht="18" customHeight="1">
      <c r="A221" s="28"/>
      <c r="B221" s="28"/>
      <c r="C221" s="13"/>
      <c r="D221" s="29"/>
      <c r="E221" s="30"/>
      <c r="F221" s="30"/>
      <c r="G221" s="30"/>
      <c r="H221" s="31"/>
      <c r="I221" s="30"/>
    </row>
    <row r="222" spans="1:9" s="3" customFormat="1" ht="18" customHeight="1">
      <c r="A222" s="28"/>
      <c r="B222" s="28"/>
      <c r="C222" s="13"/>
      <c r="D222" s="29"/>
      <c r="E222" s="30"/>
      <c r="F222" s="30"/>
      <c r="G222" s="30"/>
      <c r="H222" s="31"/>
      <c r="I222" s="30"/>
    </row>
    <row r="223" spans="1:9" s="3" customFormat="1" ht="18" customHeight="1">
      <c r="A223" s="28"/>
      <c r="B223" s="28"/>
      <c r="C223" s="13"/>
      <c r="D223" s="29"/>
      <c r="E223" s="30"/>
      <c r="F223" s="30"/>
      <c r="G223" s="30"/>
      <c r="H223" s="31"/>
      <c r="I223" s="30"/>
    </row>
    <row r="224" spans="1:9" s="3" customFormat="1" ht="18" customHeight="1">
      <c r="A224" s="28"/>
      <c r="B224" s="28"/>
      <c r="C224" s="13"/>
      <c r="D224" s="29"/>
      <c r="E224" s="30"/>
      <c r="F224" s="30"/>
      <c r="G224" s="30"/>
      <c r="H224" s="31"/>
      <c r="I224" s="30"/>
    </row>
    <row r="225" spans="1:9" s="4" customFormat="1" ht="18" customHeight="1">
      <c r="A225" s="28"/>
      <c r="B225" s="28"/>
      <c r="C225" s="13"/>
      <c r="D225" s="29"/>
      <c r="E225" s="30"/>
      <c r="F225" s="30"/>
      <c r="G225" s="30"/>
      <c r="H225" s="31"/>
      <c r="I225" s="30"/>
    </row>
    <row r="226" spans="1:9" s="3" customFormat="1" ht="18" customHeight="1">
      <c r="A226" s="28"/>
      <c r="B226" s="28"/>
      <c r="C226" s="13"/>
      <c r="D226" s="29"/>
      <c r="E226" s="30"/>
      <c r="F226" s="30"/>
      <c r="G226" s="30"/>
      <c r="H226" s="31"/>
      <c r="I226" s="30"/>
    </row>
    <row r="227" spans="1:9" s="3" customFormat="1" ht="18" customHeight="1">
      <c r="A227" s="28"/>
      <c r="B227" s="28"/>
      <c r="C227" s="13"/>
      <c r="D227" s="29"/>
      <c r="E227" s="30"/>
      <c r="F227" s="30"/>
      <c r="G227" s="30"/>
      <c r="H227" s="31"/>
      <c r="I227" s="30"/>
    </row>
    <row r="228" spans="1:9" s="3" customFormat="1" ht="18" customHeight="1">
      <c r="A228" s="28"/>
      <c r="B228" s="28"/>
      <c r="C228" s="13"/>
      <c r="D228" s="29"/>
      <c r="E228" s="30"/>
      <c r="F228" s="30"/>
      <c r="G228" s="30"/>
      <c r="H228" s="31"/>
      <c r="I228" s="30"/>
    </row>
    <row r="229" spans="1:9" s="3" customFormat="1" ht="18" customHeight="1">
      <c r="A229" s="28"/>
      <c r="B229" s="28"/>
      <c r="C229" s="13"/>
      <c r="D229" s="29"/>
      <c r="E229" s="30"/>
      <c r="F229" s="30"/>
      <c r="G229" s="30"/>
      <c r="H229" s="31"/>
      <c r="I229" s="30"/>
    </row>
    <row r="230" spans="1:9" s="3" customFormat="1" ht="18" customHeight="1">
      <c r="A230" s="28"/>
      <c r="B230" s="28"/>
      <c r="C230" s="13"/>
      <c r="D230" s="29"/>
      <c r="E230" s="30"/>
      <c r="F230" s="30"/>
      <c r="G230" s="30"/>
      <c r="H230" s="31"/>
      <c r="I230" s="30"/>
    </row>
    <row r="231" spans="1:9" s="3" customFormat="1" ht="18" customHeight="1">
      <c r="A231" s="28"/>
      <c r="B231" s="28"/>
      <c r="C231" s="13"/>
      <c r="D231" s="29"/>
      <c r="E231" s="30"/>
      <c r="F231" s="30"/>
      <c r="G231" s="30"/>
      <c r="H231" s="31"/>
      <c r="I231" s="30"/>
    </row>
    <row r="232" spans="1:9" s="3" customFormat="1" ht="18" customHeight="1">
      <c r="A232" s="28"/>
      <c r="B232" s="28"/>
      <c r="C232" s="13"/>
      <c r="D232" s="29"/>
      <c r="E232" s="30"/>
      <c r="F232" s="30"/>
      <c r="G232" s="30"/>
      <c r="H232" s="31"/>
      <c r="I232" s="30"/>
    </row>
    <row r="233" spans="1:9" s="3" customFormat="1" ht="18" customHeight="1">
      <c r="A233" s="28"/>
      <c r="B233" s="28"/>
      <c r="C233" s="13"/>
      <c r="D233" s="29"/>
      <c r="E233" s="30"/>
      <c r="F233" s="30"/>
      <c r="G233" s="30"/>
      <c r="H233" s="31"/>
      <c r="I233" s="30"/>
    </row>
    <row r="234" spans="1:9" s="3" customFormat="1" ht="18" customHeight="1">
      <c r="A234" s="28"/>
      <c r="B234" s="28"/>
      <c r="C234" s="13"/>
      <c r="D234" s="29"/>
      <c r="E234" s="30"/>
      <c r="F234" s="30"/>
      <c r="G234" s="30"/>
      <c r="H234" s="31"/>
      <c r="I234" s="30"/>
    </row>
    <row r="235" spans="1:9" s="3" customFormat="1" ht="18" customHeight="1">
      <c r="A235" s="28"/>
      <c r="B235" s="28"/>
      <c r="C235" s="13"/>
      <c r="D235" s="29"/>
      <c r="E235" s="30"/>
      <c r="F235" s="30"/>
      <c r="G235" s="30"/>
      <c r="H235" s="31"/>
      <c r="I235" s="30"/>
    </row>
    <row r="236" spans="1:9" s="3" customFormat="1" ht="18" customHeight="1">
      <c r="A236" s="28"/>
      <c r="B236" s="28"/>
      <c r="C236" s="13"/>
      <c r="D236" s="29"/>
      <c r="E236" s="30"/>
      <c r="F236" s="30"/>
      <c r="G236" s="30"/>
      <c r="H236" s="31"/>
      <c r="I236" s="30"/>
    </row>
    <row r="237" spans="1:9" s="3" customFormat="1" ht="18" customHeight="1">
      <c r="A237" s="28"/>
      <c r="B237" s="28"/>
      <c r="C237" s="13"/>
      <c r="D237" s="29"/>
      <c r="E237" s="30"/>
      <c r="F237" s="30"/>
      <c r="G237" s="30"/>
      <c r="H237" s="31"/>
      <c r="I237" s="30"/>
    </row>
    <row r="238" spans="1:9" s="3" customFormat="1" ht="18" customHeight="1">
      <c r="A238" s="28"/>
      <c r="B238" s="28"/>
      <c r="C238" s="13"/>
      <c r="D238" s="29"/>
      <c r="E238" s="30"/>
      <c r="F238" s="30"/>
      <c r="G238" s="30"/>
      <c r="H238" s="31"/>
      <c r="I238" s="30"/>
    </row>
    <row r="239" spans="1:9" s="3" customFormat="1" ht="18" customHeight="1">
      <c r="A239" s="28"/>
      <c r="B239" s="28"/>
      <c r="C239" s="13"/>
      <c r="D239" s="29"/>
      <c r="E239" s="30"/>
      <c r="F239" s="30"/>
      <c r="G239" s="30"/>
      <c r="H239" s="31"/>
      <c r="I239" s="30"/>
    </row>
    <row r="240" spans="1:9" s="3" customFormat="1" ht="18" customHeight="1">
      <c r="A240" s="28"/>
      <c r="B240" s="28"/>
      <c r="C240" s="13"/>
      <c r="D240" s="29"/>
      <c r="E240" s="30"/>
      <c r="F240" s="30"/>
      <c r="G240" s="30"/>
      <c r="H240" s="31"/>
      <c r="I240" s="30"/>
    </row>
    <row r="241" spans="1:9" s="3" customFormat="1" ht="18" customHeight="1">
      <c r="A241" s="28"/>
      <c r="B241" s="28"/>
      <c r="C241" s="13"/>
      <c r="D241" s="29"/>
      <c r="E241" s="30"/>
      <c r="F241" s="30"/>
      <c r="G241" s="30"/>
      <c r="H241" s="31"/>
      <c r="I241" s="30"/>
    </row>
    <row r="242" spans="1:9" s="3" customFormat="1" ht="18" customHeight="1">
      <c r="A242" s="28"/>
      <c r="B242" s="28"/>
      <c r="C242" s="13"/>
      <c r="D242" s="29"/>
      <c r="E242" s="30"/>
      <c r="F242" s="30"/>
      <c r="G242" s="30"/>
      <c r="H242" s="31"/>
      <c r="I242" s="30"/>
    </row>
    <row r="243" spans="1:9" s="3" customFormat="1" ht="18" customHeight="1">
      <c r="A243" s="28"/>
      <c r="B243" s="28"/>
      <c r="C243" s="13"/>
      <c r="D243" s="29"/>
      <c r="E243" s="30"/>
      <c r="F243" s="30"/>
      <c r="G243" s="30"/>
      <c r="H243" s="31"/>
      <c r="I243" s="30"/>
    </row>
    <row r="244" spans="1:9" s="3" customFormat="1" ht="18" customHeight="1">
      <c r="A244" s="28"/>
      <c r="B244" s="28"/>
      <c r="C244" s="13"/>
      <c r="D244" s="29"/>
      <c r="E244" s="30"/>
      <c r="F244" s="30"/>
      <c r="G244" s="30"/>
      <c r="H244" s="31"/>
      <c r="I244" s="30"/>
    </row>
    <row r="245" spans="1:9" s="3" customFormat="1" ht="18" customHeight="1">
      <c r="A245" s="28"/>
      <c r="B245" s="28"/>
      <c r="C245" s="13"/>
      <c r="D245" s="29"/>
      <c r="E245" s="30"/>
      <c r="F245" s="30"/>
      <c r="G245" s="30"/>
      <c r="H245" s="31"/>
      <c r="I245" s="30"/>
    </row>
    <row r="246" spans="1:9" s="3" customFormat="1" ht="18" customHeight="1">
      <c r="A246" s="28"/>
      <c r="B246" s="28"/>
      <c r="C246" s="13"/>
      <c r="D246" s="29"/>
      <c r="E246" s="30"/>
      <c r="F246" s="30"/>
      <c r="G246" s="30"/>
      <c r="H246" s="31"/>
      <c r="I246" s="30"/>
    </row>
    <row r="247" spans="1:9" s="3" customFormat="1" ht="18" customHeight="1">
      <c r="A247" s="28"/>
      <c r="B247" s="28"/>
      <c r="C247" s="13"/>
      <c r="D247" s="29"/>
      <c r="E247" s="30"/>
      <c r="F247" s="30"/>
      <c r="G247" s="30"/>
      <c r="H247" s="31"/>
      <c r="I247" s="30"/>
    </row>
    <row r="248" spans="1:9" s="3" customFormat="1" ht="18" customHeight="1">
      <c r="A248" s="28"/>
      <c r="B248" s="28"/>
      <c r="C248" s="13"/>
      <c r="D248" s="29"/>
      <c r="E248" s="30"/>
      <c r="F248" s="30"/>
      <c r="G248" s="30"/>
      <c r="H248" s="31"/>
      <c r="I248" s="30"/>
    </row>
    <row r="249" spans="1:9" s="3" customFormat="1" ht="18" customHeight="1">
      <c r="A249" s="28"/>
      <c r="B249" s="28"/>
      <c r="C249" s="13"/>
      <c r="D249" s="29"/>
      <c r="E249" s="30"/>
      <c r="F249" s="30"/>
      <c r="G249" s="30"/>
      <c r="H249" s="31"/>
      <c r="I249" s="30"/>
    </row>
    <row r="250" spans="1:9" s="3" customFormat="1" ht="18" customHeight="1">
      <c r="A250" s="28"/>
      <c r="B250" s="28"/>
      <c r="C250" s="13"/>
      <c r="D250" s="29"/>
      <c r="E250" s="30"/>
      <c r="F250" s="30"/>
      <c r="G250" s="30"/>
      <c r="H250" s="31"/>
      <c r="I250" s="30"/>
    </row>
    <row r="251" spans="1:9" s="3" customFormat="1" ht="18" customHeight="1">
      <c r="A251" s="28"/>
      <c r="B251" s="28"/>
      <c r="C251" s="13"/>
      <c r="D251" s="29"/>
      <c r="E251" s="30"/>
      <c r="F251" s="30"/>
      <c r="G251" s="30"/>
      <c r="H251" s="31"/>
      <c r="I251" s="30"/>
    </row>
    <row r="252" spans="1:9" s="3" customFormat="1" ht="18" customHeight="1">
      <c r="A252" s="28"/>
      <c r="B252" s="28"/>
      <c r="C252" s="13"/>
      <c r="D252" s="29"/>
      <c r="E252" s="30"/>
      <c r="F252" s="30"/>
      <c r="G252" s="30"/>
      <c r="H252" s="31"/>
      <c r="I252" s="30"/>
    </row>
    <row r="253" spans="1:9" s="3" customFormat="1" ht="18" customHeight="1">
      <c r="A253" s="28"/>
      <c r="B253" s="28"/>
      <c r="C253" s="13"/>
      <c r="D253" s="29"/>
      <c r="E253" s="30"/>
      <c r="F253" s="30"/>
      <c r="G253" s="30"/>
      <c r="H253" s="31"/>
      <c r="I253" s="30"/>
    </row>
    <row r="254" spans="1:9" s="3" customFormat="1" ht="18" customHeight="1">
      <c r="A254" s="28"/>
      <c r="B254" s="28"/>
      <c r="C254" s="13"/>
      <c r="D254" s="29"/>
      <c r="E254" s="30"/>
      <c r="F254" s="30"/>
      <c r="G254" s="30"/>
      <c r="H254" s="31"/>
      <c r="I254" s="30"/>
    </row>
    <row r="255" spans="1:9" s="3" customFormat="1" ht="18" customHeight="1">
      <c r="A255" s="28"/>
      <c r="B255" s="28"/>
      <c r="C255" s="13"/>
      <c r="D255" s="29"/>
      <c r="E255" s="30"/>
      <c r="F255" s="30"/>
      <c r="G255" s="30"/>
      <c r="H255" s="31"/>
      <c r="I255" s="30"/>
    </row>
    <row r="256" spans="1:9" s="3" customFormat="1" ht="18" customHeight="1">
      <c r="A256" s="28"/>
      <c r="B256" s="28"/>
      <c r="C256" s="13"/>
      <c r="D256" s="29"/>
      <c r="E256" s="30"/>
      <c r="F256" s="30"/>
      <c r="G256" s="30"/>
      <c r="H256" s="31"/>
      <c r="I256" s="30"/>
    </row>
    <row r="257" spans="1:9" s="3" customFormat="1" ht="18" customHeight="1">
      <c r="A257" s="28"/>
      <c r="B257" s="28"/>
      <c r="C257" s="13"/>
      <c r="D257" s="29"/>
      <c r="E257" s="30"/>
      <c r="F257" s="30"/>
      <c r="G257" s="30"/>
      <c r="H257" s="31"/>
      <c r="I257" s="30"/>
    </row>
    <row r="258" spans="1:9" s="3" customFormat="1" ht="18" customHeight="1">
      <c r="A258" s="28"/>
      <c r="B258" s="28"/>
      <c r="C258" s="13"/>
      <c r="D258" s="29"/>
      <c r="E258" s="30"/>
      <c r="F258" s="30"/>
      <c r="G258" s="30"/>
      <c r="H258" s="31"/>
      <c r="I258" s="30"/>
    </row>
    <row r="259" spans="1:9" s="3" customFormat="1" ht="18" customHeight="1">
      <c r="A259" s="28"/>
      <c r="B259" s="28"/>
      <c r="C259" s="13"/>
      <c r="D259" s="29"/>
      <c r="E259" s="30"/>
      <c r="F259" s="30"/>
      <c r="G259" s="30"/>
      <c r="H259" s="31"/>
      <c r="I259" s="30"/>
    </row>
    <row r="260" spans="1:9" s="3" customFormat="1" ht="18" customHeight="1">
      <c r="A260" s="28"/>
      <c r="B260" s="28"/>
      <c r="C260" s="13"/>
      <c r="D260" s="29"/>
      <c r="E260" s="30"/>
      <c r="F260" s="30"/>
      <c r="G260" s="30"/>
      <c r="H260" s="31"/>
      <c r="I260" s="30"/>
    </row>
    <row r="261" spans="1:9" s="3" customFormat="1" ht="18" customHeight="1">
      <c r="A261" s="28"/>
      <c r="B261" s="28"/>
      <c r="C261" s="13"/>
      <c r="D261" s="29"/>
      <c r="E261" s="30"/>
      <c r="F261" s="30"/>
      <c r="G261" s="30"/>
      <c r="H261" s="31"/>
      <c r="I261" s="30"/>
    </row>
    <row r="262" spans="1:9" s="3" customFormat="1" ht="18" customHeight="1">
      <c r="A262" s="28"/>
      <c r="B262" s="28"/>
      <c r="C262" s="13"/>
      <c r="D262" s="29"/>
      <c r="E262" s="30"/>
      <c r="F262" s="30"/>
      <c r="G262" s="30"/>
      <c r="H262" s="31"/>
      <c r="I262" s="30"/>
    </row>
    <row r="263" spans="1:9" s="3" customFormat="1" ht="18" customHeight="1">
      <c r="A263" s="28"/>
      <c r="B263" s="28"/>
      <c r="C263" s="13"/>
      <c r="D263" s="29"/>
      <c r="E263" s="30"/>
      <c r="F263" s="30"/>
      <c r="G263" s="30"/>
      <c r="H263" s="31"/>
      <c r="I263" s="30"/>
    </row>
    <row r="264" spans="1:9" s="3" customFormat="1" ht="18" customHeight="1">
      <c r="A264" s="28"/>
      <c r="B264" s="28"/>
      <c r="C264" s="13"/>
      <c r="D264" s="29"/>
      <c r="E264" s="30"/>
      <c r="F264" s="30"/>
      <c r="G264" s="30"/>
      <c r="H264" s="31"/>
      <c r="I264" s="30"/>
    </row>
    <row r="265" spans="1:9" s="3" customFormat="1" ht="18" customHeight="1">
      <c r="A265" s="28"/>
      <c r="B265" s="28"/>
      <c r="C265" s="13"/>
      <c r="D265" s="29"/>
      <c r="E265" s="30"/>
      <c r="F265" s="30"/>
      <c r="G265" s="30"/>
      <c r="H265" s="31"/>
      <c r="I265" s="30"/>
    </row>
    <row r="266" spans="1:9" s="3" customFormat="1" ht="18" customHeight="1">
      <c r="A266" s="28"/>
      <c r="B266" s="28"/>
      <c r="C266" s="13"/>
      <c r="D266" s="29"/>
      <c r="E266" s="30"/>
      <c r="F266" s="30"/>
      <c r="G266" s="30"/>
      <c r="H266" s="31"/>
      <c r="I266" s="30"/>
    </row>
    <row r="267" spans="1:9" s="3" customFormat="1" ht="18" customHeight="1">
      <c r="A267" s="28"/>
      <c r="B267" s="28"/>
      <c r="C267" s="13"/>
      <c r="D267" s="29"/>
      <c r="E267" s="30"/>
      <c r="F267" s="30"/>
      <c r="G267" s="30"/>
      <c r="H267" s="31"/>
      <c r="I267" s="30"/>
    </row>
    <row r="268" spans="1:9" s="3" customFormat="1" ht="18" customHeight="1">
      <c r="A268" s="28"/>
      <c r="B268" s="28"/>
      <c r="C268" s="13"/>
      <c r="D268" s="29"/>
      <c r="E268" s="30"/>
      <c r="F268" s="30"/>
      <c r="G268" s="30"/>
      <c r="H268" s="31"/>
      <c r="I268" s="30"/>
    </row>
    <row r="269" spans="1:9" s="3" customFormat="1" ht="18" customHeight="1">
      <c r="A269" s="28"/>
      <c r="B269" s="28"/>
      <c r="C269" s="13"/>
      <c r="D269" s="29"/>
      <c r="E269" s="30"/>
      <c r="F269" s="30"/>
      <c r="G269" s="30"/>
      <c r="H269" s="31"/>
      <c r="I269" s="30"/>
    </row>
    <row r="270" spans="1:9" s="3" customFormat="1" ht="18" customHeight="1">
      <c r="A270" s="28"/>
      <c r="B270" s="28"/>
      <c r="C270" s="13"/>
      <c r="D270" s="29"/>
      <c r="E270" s="30"/>
      <c r="F270" s="30"/>
      <c r="G270" s="30"/>
      <c r="H270" s="31"/>
      <c r="I270" s="30"/>
    </row>
    <row r="271" spans="1:9" s="3" customFormat="1" ht="18" customHeight="1">
      <c r="A271" s="28"/>
      <c r="B271" s="28"/>
      <c r="C271" s="13"/>
      <c r="D271" s="29"/>
      <c r="E271" s="30"/>
      <c r="F271" s="30"/>
      <c r="G271" s="30"/>
      <c r="H271" s="31"/>
      <c r="I271" s="30"/>
    </row>
    <row r="272" spans="1:9" s="3" customFormat="1" ht="18" customHeight="1">
      <c r="A272" s="28"/>
      <c r="B272" s="28"/>
      <c r="C272" s="13"/>
      <c r="D272" s="29"/>
      <c r="E272" s="30"/>
      <c r="F272" s="30"/>
      <c r="G272" s="30"/>
      <c r="H272" s="31"/>
      <c r="I272" s="30"/>
    </row>
    <row r="273" spans="1:9" s="3" customFormat="1" ht="18" customHeight="1">
      <c r="A273" s="28"/>
      <c r="B273" s="28"/>
      <c r="C273" s="13"/>
      <c r="D273" s="29"/>
      <c r="E273" s="30"/>
      <c r="F273" s="30"/>
      <c r="G273" s="30"/>
      <c r="H273" s="31"/>
      <c r="I273" s="30"/>
    </row>
    <row r="274" spans="1:9" s="3" customFormat="1" ht="18" customHeight="1">
      <c r="A274" s="28"/>
      <c r="B274" s="28"/>
      <c r="C274" s="13"/>
      <c r="D274" s="29"/>
      <c r="E274" s="30"/>
      <c r="F274" s="30"/>
      <c r="G274" s="30"/>
      <c r="H274" s="31"/>
      <c r="I274" s="30"/>
    </row>
    <row r="275" spans="1:9" s="3" customFormat="1" ht="18" customHeight="1">
      <c r="A275" s="28"/>
      <c r="B275" s="28"/>
      <c r="C275" s="13"/>
      <c r="D275" s="29"/>
      <c r="E275" s="30"/>
      <c r="F275" s="30"/>
      <c r="G275" s="30"/>
      <c r="H275" s="31"/>
      <c r="I275" s="30"/>
    </row>
    <row r="276" spans="1:9" s="3" customFormat="1" ht="18" customHeight="1">
      <c r="A276" s="28"/>
      <c r="B276" s="28"/>
      <c r="C276" s="13"/>
      <c r="D276" s="29"/>
      <c r="E276" s="30"/>
      <c r="F276" s="30"/>
      <c r="G276" s="30"/>
      <c r="H276" s="31"/>
      <c r="I276" s="30"/>
    </row>
    <row r="277" spans="1:9" s="3" customFormat="1" ht="18" customHeight="1">
      <c r="A277" s="28"/>
      <c r="B277" s="28"/>
      <c r="C277" s="13"/>
      <c r="D277" s="29"/>
      <c r="E277" s="30"/>
      <c r="F277" s="30"/>
      <c r="G277" s="30"/>
      <c r="H277" s="31"/>
      <c r="I277" s="30"/>
    </row>
    <row r="278" spans="1:9" s="3" customFormat="1" ht="18" customHeight="1">
      <c r="A278" s="28"/>
      <c r="B278" s="28"/>
      <c r="C278" s="13"/>
      <c r="D278" s="29"/>
      <c r="E278" s="30"/>
      <c r="F278" s="30"/>
      <c r="G278" s="30"/>
      <c r="H278" s="31"/>
      <c r="I278" s="30"/>
    </row>
    <row r="279" spans="1:9" s="3" customFormat="1" ht="18" customHeight="1">
      <c r="A279" s="28"/>
      <c r="B279" s="28"/>
      <c r="C279" s="13"/>
      <c r="D279" s="29"/>
      <c r="E279" s="30"/>
      <c r="F279" s="30"/>
      <c r="G279" s="30"/>
      <c r="H279" s="31"/>
      <c r="I279" s="30"/>
    </row>
    <row r="280" spans="1:9" s="3" customFormat="1" ht="18" customHeight="1">
      <c r="A280" s="28"/>
      <c r="B280" s="28"/>
      <c r="C280" s="13"/>
      <c r="D280" s="29"/>
      <c r="E280" s="30"/>
      <c r="F280" s="30"/>
      <c r="G280" s="30"/>
      <c r="H280" s="31"/>
      <c r="I280" s="30"/>
    </row>
    <row r="281" spans="1:9" s="3" customFormat="1" ht="18" customHeight="1">
      <c r="A281" s="28"/>
      <c r="B281" s="28"/>
      <c r="C281" s="13"/>
      <c r="D281" s="29"/>
      <c r="E281" s="30"/>
      <c r="F281" s="30"/>
      <c r="G281" s="30"/>
      <c r="H281" s="31"/>
      <c r="I281" s="30"/>
    </row>
    <row r="282" spans="1:9" s="3" customFormat="1" ht="18" customHeight="1">
      <c r="A282" s="28"/>
      <c r="B282" s="28"/>
      <c r="C282" s="13"/>
      <c r="D282" s="29"/>
      <c r="E282" s="30"/>
      <c r="F282" s="30"/>
      <c r="G282" s="30"/>
      <c r="H282" s="31"/>
      <c r="I282" s="30"/>
    </row>
    <row r="283" spans="1:9" s="3" customFormat="1" ht="18" customHeight="1">
      <c r="A283" s="28"/>
      <c r="B283" s="28"/>
      <c r="C283" s="13"/>
      <c r="D283" s="29"/>
      <c r="E283" s="30"/>
      <c r="F283" s="30"/>
      <c r="G283" s="30"/>
      <c r="H283" s="31"/>
      <c r="I283" s="30"/>
    </row>
    <row r="284" spans="1:9" s="3" customFormat="1" ht="18" customHeight="1">
      <c r="A284" s="28"/>
      <c r="B284" s="28"/>
      <c r="C284" s="13"/>
      <c r="D284" s="29"/>
      <c r="E284" s="30"/>
      <c r="F284" s="30"/>
      <c r="G284" s="30"/>
      <c r="H284" s="31"/>
      <c r="I284" s="30"/>
    </row>
    <row r="285" spans="1:9" s="3" customFormat="1" ht="18" customHeight="1">
      <c r="A285" s="28"/>
      <c r="B285" s="28"/>
      <c r="C285" s="13"/>
      <c r="D285" s="29"/>
      <c r="E285" s="30"/>
      <c r="F285" s="30"/>
      <c r="G285" s="30"/>
      <c r="H285" s="31"/>
      <c r="I285" s="30"/>
    </row>
    <row r="286" spans="1:9" s="3" customFormat="1" ht="18" customHeight="1">
      <c r="A286" s="28"/>
      <c r="B286" s="28"/>
      <c r="C286" s="13"/>
      <c r="D286" s="29"/>
      <c r="E286" s="30"/>
      <c r="F286" s="30"/>
      <c r="G286" s="30"/>
      <c r="H286" s="31"/>
      <c r="I286" s="30"/>
    </row>
    <row r="287" spans="1:9" s="3" customFormat="1" ht="18" customHeight="1">
      <c r="A287" s="28"/>
      <c r="B287" s="28"/>
      <c r="C287" s="13"/>
      <c r="D287" s="29"/>
      <c r="E287" s="30"/>
      <c r="F287" s="30"/>
      <c r="G287" s="30"/>
      <c r="H287" s="31"/>
      <c r="I287" s="30"/>
    </row>
    <row r="288" spans="1:9" s="3" customFormat="1" ht="18" customHeight="1">
      <c r="A288" s="28"/>
      <c r="B288" s="28"/>
      <c r="C288" s="13"/>
      <c r="D288" s="29"/>
      <c r="E288" s="30"/>
      <c r="F288" s="30"/>
      <c r="G288" s="30"/>
      <c r="H288" s="31"/>
      <c r="I288" s="30"/>
    </row>
    <row r="289" spans="1:9" s="3" customFormat="1" ht="18" customHeight="1">
      <c r="A289" s="28"/>
      <c r="B289" s="28"/>
      <c r="C289" s="13"/>
      <c r="D289" s="29"/>
      <c r="E289" s="30"/>
      <c r="F289" s="30"/>
      <c r="G289" s="30"/>
      <c r="H289" s="31"/>
      <c r="I289" s="30"/>
    </row>
    <row r="290" spans="1:9" s="3" customFormat="1" ht="18" customHeight="1">
      <c r="A290" s="28"/>
      <c r="B290" s="28"/>
      <c r="C290" s="13"/>
      <c r="D290" s="29"/>
      <c r="E290" s="30"/>
      <c r="F290" s="30"/>
      <c r="G290" s="30"/>
      <c r="H290" s="31"/>
      <c r="I290" s="30"/>
    </row>
    <row r="291" spans="1:9" s="3" customFormat="1" ht="18" customHeight="1">
      <c r="A291" s="28"/>
      <c r="B291" s="28"/>
      <c r="C291" s="13"/>
      <c r="D291" s="29"/>
      <c r="E291" s="30"/>
      <c r="F291" s="30"/>
      <c r="G291" s="30"/>
      <c r="H291" s="31"/>
      <c r="I291" s="30"/>
    </row>
    <row r="292" spans="1:9" s="3" customFormat="1" ht="18" customHeight="1">
      <c r="A292" s="28"/>
      <c r="B292" s="28"/>
      <c r="C292" s="13"/>
      <c r="D292" s="29"/>
      <c r="E292" s="30"/>
      <c r="F292" s="30"/>
      <c r="G292" s="30"/>
      <c r="H292" s="31"/>
      <c r="I292" s="30"/>
    </row>
    <row r="293" spans="1:9" s="3" customFormat="1" ht="18" customHeight="1">
      <c r="A293" s="28"/>
      <c r="B293" s="28"/>
      <c r="C293" s="13"/>
      <c r="D293" s="29"/>
      <c r="E293" s="30"/>
      <c r="F293" s="30"/>
      <c r="G293" s="30"/>
      <c r="H293" s="31"/>
      <c r="I293" s="30"/>
    </row>
    <row r="294" spans="1:9" s="3" customFormat="1" ht="18" customHeight="1">
      <c r="A294" s="28"/>
      <c r="B294" s="28"/>
      <c r="C294" s="13"/>
      <c r="D294" s="29"/>
      <c r="E294" s="30"/>
      <c r="F294" s="30"/>
      <c r="G294" s="30"/>
      <c r="H294" s="31"/>
      <c r="I294" s="30"/>
    </row>
    <row r="295" spans="1:9" s="3" customFormat="1" ht="18" customHeight="1">
      <c r="A295" s="28"/>
      <c r="B295" s="28"/>
      <c r="C295" s="13"/>
      <c r="D295" s="29"/>
      <c r="E295" s="30"/>
      <c r="F295" s="30"/>
      <c r="G295" s="30"/>
      <c r="H295" s="31"/>
      <c r="I295" s="30"/>
    </row>
    <row r="296" spans="1:9" s="3" customFormat="1" ht="18" customHeight="1">
      <c r="A296" s="28"/>
      <c r="B296" s="28"/>
      <c r="C296" s="13"/>
      <c r="D296" s="29"/>
      <c r="E296" s="30"/>
      <c r="F296" s="30"/>
      <c r="G296" s="30"/>
      <c r="H296" s="31"/>
      <c r="I296" s="30"/>
    </row>
    <row r="297" spans="1:9" s="3" customFormat="1" ht="18" customHeight="1">
      <c r="A297" s="28"/>
      <c r="B297" s="28"/>
      <c r="C297" s="13"/>
      <c r="D297" s="29"/>
      <c r="E297" s="30"/>
      <c r="F297" s="30"/>
      <c r="G297" s="30"/>
      <c r="H297" s="31"/>
      <c r="I297" s="30"/>
    </row>
    <row r="298" spans="1:9" s="3" customFormat="1" ht="18" customHeight="1">
      <c r="A298" s="28"/>
      <c r="B298" s="28"/>
      <c r="C298" s="13"/>
      <c r="D298" s="29"/>
      <c r="E298" s="30"/>
      <c r="F298" s="30"/>
      <c r="G298" s="30"/>
      <c r="H298" s="31"/>
      <c r="I298" s="30"/>
    </row>
    <row r="299" spans="1:9" s="3" customFormat="1" ht="18" customHeight="1">
      <c r="A299" s="28"/>
      <c r="B299" s="28"/>
      <c r="C299" s="13"/>
      <c r="D299" s="29"/>
      <c r="E299" s="30"/>
      <c r="F299" s="30"/>
      <c r="G299" s="30"/>
      <c r="H299" s="31"/>
      <c r="I299" s="30"/>
    </row>
    <row r="300" spans="1:9" s="3" customFormat="1" ht="18" customHeight="1">
      <c r="A300" s="28"/>
      <c r="B300" s="28"/>
      <c r="C300" s="13"/>
      <c r="D300" s="29"/>
      <c r="E300" s="30"/>
      <c r="F300" s="30"/>
      <c r="G300" s="30"/>
      <c r="H300" s="31"/>
      <c r="I300" s="30"/>
    </row>
    <row r="301" spans="1:9" s="3" customFormat="1" ht="18" customHeight="1">
      <c r="A301" s="28"/>
      <c r="B301" s="28"/>
      <c r="C301" s="13"/>
      <c r="D301" s="29"/>
      <c r="E301" s="30"/>
      <c r="F301" s="30"/>
      <c r="G301" s="30"/>
      <c r="H301" s="31"/>
      <c r="I301" s="30"/>
    </row>
    <row r="302" spans="1:9" s="3" customFormat="1" ht="18" customHeight="1">
      <c r="A302" s="28"/>
      <c r="B302" s="28"/>
      <c r="C302" s="13"/>
      <c r="D302" s="29"/>
      <c r="E302" s="30"/>
      <c r="F302" s="30"/>
      <c r="G302" s="30"/>
      <c r="H302" s="31"/>
      <c r="I302" s="30"/>
    </row>
    <row r="303" spans="1:9" s="3" customFormat="1" ht="18" customHeight="1">
      <c r="A303" s="28"/>
      <c r="B303" s="28"/>
      <c r="C303" s="13"/>
      <c r="D303" s="29"/>
      <c r="E303" s="30"/>
      <c r="F303" s="30"/>
      <c r="G303" s="30"/>
      <c r="H303" s="31"/>
      <c r="I303" s="30"/>
    </row>
    <row r="304" spans="1:9" s="3" customFormat="1" ht="18" customHeight="1">
      <c r="A304" s="28"/>
      <c r="B304" s="28"/>
      <c r="C304" s="13"/>
      <c r="D304" s="29"/>
      <c r="E304" s="30"/>
      <c r="F304" s="30"/>
      <c r="G304" s="30"/>
      <c r="H304" s="31"/>
      <c r="I304" s="30"/>
    </row>
    <row r="305" spans="1:9" s="3" customFormat="1" ht="18" customHeight="1">
      <c r="A305" s="28"/>
      <c r="B305" s="28"/>
      <c r="C305" s="13"/>
      <c r="D305" s="29"/>
      <c r="E305" s="30"/>
      <c r="F305" s="30"/>
      <c r="G305" s="30"/>
      <c r="H305" s="31"/>
      <c r="I305" s="30"/>
    </row>
    <row r="306" spans="1:9" s="3" customFormat="1" ht="18" customHeight="1">
      <c r="A306" s="28"/>
      <c r="B306" s="28"/>
      <c r="C306" s="13"/>
      <c r="D306" s="29"/>
      <c r="E306" s="30"/>
      <c r="F306" s="30"/>
      <c r="G306" s="30"/>
      <c r="H306" s="31"/>
      <c r="I306" s="30"/>
    </row>
    <row r="307" spans="1:9" s="3" customFormat="1" ht="18" customHeight="1">
      <c r="A307" s="28"/>
      <c r="B307" s="28"/>
      <c r="C307" s="13"/>
      <c r="D307" s="29"/>
      <c r="E307" s="30"/>
      <c r="F307" s="30"/>
      <c r="G307" s="30"/>
      <c r="H307" s="31"/>
      <c r="I307" s="30"/>
    </row>
    <row r="308" spans="1:9" s="3" customFormat="1" ht="18" customHeight="1">
      <c r="A308" s="28"/>
      <c r="B308" s="28"/>
      <c r="C308" s="13"/>
      <c r="D308" s="29"/>
      <c r="E308" s="30"/>
      <c r="F308" s="30"/>
      <c r="G308" s="30"/>
      <c r="H308" s="31"/>
      <c r="I308" s="30"/>
    </row>
    <row r="309" spans="1:9" s="3" customFormat="1" ht="18" customHeight="1">
      <c r="A309" s="28"/>
      <c r="B309" s="28"/>
      <c r="C309" s="13"/>
      <c r="D309" s="29"/>
      <c r="E309" s="30"/>
      <c r="F309" s="30"/>
      <c r="G309" s="30"/>
      <c r="H309" s="31"/>
      <c r="I309" s="30"/>
    </row>
    <row r="310" spans="1:9" s="3" customFormat="1" ht="18" customHeight="1">
      <c r="A310" s="28"/>
      <c r="B310" s="28"/>
      <c r="C310" s="13"/>
      <c r="D310" s="29"/>
      <c r="E310" s="30"/>
      <c r="F310" s="30"/>
      <c r="G310" s="30"/>
      <c r="H310" s="31"/>
      <c r="I310" s="30"/>
    </row>
    <row r="311" spans="1:9" s="3" customFormat="1" ht="18" customHeight="1">
      <c r="A311" s="28"/>
      <c r="B311" s="28"/>
      <c r="C311" s="13"/>
      <c r="D311" s="29"/>
      <c r="E311" s="30"/>
      <c r="F311" s="30"/>
      <c r="G311" s="30"/>
      <c r="H311" s="31"/>
      <c r="I311" s="30"/>
    </row>
    <row r="312" spans="1:9" s="3" customFormat="1" ht="18" customHeight="1">
      <c r="A312" s="28"/>
      <c r="B312" s="28"/>
      <c r="C312" s="13"/>
      <c r="D312" s="29"/>
      <c r="E312" s="30"/>
      <c r="F312" s="30"/>
      <c r="G312" s="30"/>
      <c r="H312" s="31"/>
      <c r="I312" s="30"/>
    </row>
    <row r="313" spans="1:9" s="3" customFormat="1" ht="18" customHeight="1">
      <c r="A313" s="28"/>
      <c r="B313" s="28"/>
      <c r="C313" s="13"/>
      <c r="D313" s="29"/>
      <c r="E313" s="30"/>
      <c r="F313" s="30"/>
      <c r="G313" s="30"/>
      <c r="H313" s="31"/>
      <c r="I313" s="30"/>
    </row>
    <row r="314" spans="1:9" s="3" customFormat="1" ht="18" customHeight="1">
      <c r="A314" s="28"/>
      <c r="B314" s="28"/>
      <c r="C314" s="13"/>
      <c r="D314" s="29"/>
      <c r="E314" s="30"/>
      <c r="F314" s="30"/>
      <c r="G314" s="30"/>
      <c r="H314" s="31"/>
      <c r="I314" s="30"/>
    </row>
    <row r="315" spans="1:9" s="3" customFormat="1" ht="18" customHeight="1">
      <c r="A315" s="28"/>
      <c r="B315" s="28"/>
      <c r="C315" s="13"/>
      <c r="D315" s="29"/>
      <c r="E315" s="30"/>
      <c r="F315" s="30"/>
      <c r="G315" s="30"/>
      <c r="H315" s="31"/>
      <c r="I315" s="30"/>
    </row>
    <row r="316" spans="1:9" s="3" customFormat="1" ht="18" customHeight="1">
      <c r="A316" s="28"/>
      <c r="B316" s="28"/>
      <c r="C316" s="13"/>
      <c r="D316" s="29"/>
      <c r="E316" s="30"/>
      <c r="F316" s="30"/>
      <c r="G316" s="30"/>
      <c r="H316" s="31"/>
      <c r="I316" s="30"/>
    </row>
    <row r="317" spans="1:9" s="3" customFormat="1" ht="18" customHeight="1">
      <c r="A317" s="28"/>
      <c r="B317" s="28"/>
      <c r="C317" s="13"/>
      <c r="D317" s="29"/>
      <c r="E317" s="30"/>
      <c r="F317" s="30"/>
      <c r="G317" s="30"/>
      <c r="H317" s="31"/>
      <c r="I317" s="30"/>
    </row>
    <row r="318" spans="1:9" s="3" customFormat="1" ht="18" customHeight="1">
      <c r="A318" s="28"/>
      <c r="B318" s="28"/>
      <c r="C318" s="13"/>
      <c r="D318" s="29"/>
      <c r="E318" s="30"/>
      <c r="F318" s="30"/>
      <c r="G318" s="30"/>
      <c r="H318" s="31"/>
      <c r="I318" s="30"/>
    </row>
    <row r="319" spans="1:9" s="3" customFormat="1" ht="18" customHeight="1">
      <c r="A319" s="28"/>
      <c r="B319" s="28"/>
      <c r="C319" s="13"/>
      <c r="D319" s="29"/>
      <c r="E319" s="30"/>
      <c r="F319" s="30"/>
      <c r="G319" s="30"/>
      <c r="H319" s="31"/>
      <c r="I319" s="30"/>
    </row>
    <row r="320" spans="1:9" s="3" customFormat="1" ht="18" customHeight="1">
      <c r="A320" s="28"/>
      <c r="B320" s="28"/>
      <c r="C320" s="13"/>
      <c r="D320" s="29"/>
      <c r="E320" s="30"/>
      <c r="F320" s="30"/>
      <c r="G320" s="30"/>
      <c r="H320" s="31"/>
      <c r="I320" s="30"/>
    </row>
    <row r="321" spans="1:9" s="3" customFormat="1" ht="18" customHeight="1">
      <c r="A321" s="28"/>
      <c r="B321" s="28"/>
      <c r="C321" s="13"/>
      <c r="D321" s="29"/>
      <c r="E321" s="30"/>
      <c r="F321" s="30"/>
      <c r="G321" s="30"/>
      <c r="H321" s="31"/>
      <c r="I321" s="30"/>
    </row>
    <row r="322" spans="1:9" s="3" customFormat="1" ht="18" customHeight="1">
      <c r="A322" s="28"/>
      <c r="B322" s="28"/>
      <c r="C322" s="13"/>
      <c r="D322" s="29"/>
      <c r="E322" s="30"/>
      <c r="F322" s="30"/>
      <c r="G322" s="30"/>
      <c r="H322" s="31"/>
      <c r="I322" s="30"/>
    </row>
    <row r="323" spans="1:9" s="3" customFormat="1" ht="18" customHeight="1">
      <c r="A323" s="28"/>
      <c r="B323" s="28"/>
      <c r="C323" s="13"/>
      <c r="D323" s="29"/>
      <c r="E323" s="30"/>
      <c r="F323" s="30"/>
      <c r="G323" s="30"/>
      <c r="H323" s="31"/>
      <c r="I323" s="30"/>
    </row>
    <row r="324" spans="1:9" s="3" customFormat="1" ht="18" customHeight="1">
      <c r="A324" s="28"/>
      <c r="B324" s="28"/>
      <c r="C324" s="13"/>
      <c r="D324" s="29"/>
      <c r="E324" s="30"/>
      <c r="F324" s="30"/>
      <c r="G324" s="30"/>
      <c r="H324" s="31"/>
      <c r="I324" s="30"/>
    </row>
    <row r="325" spans="1:9" s="3" customFormat="1" ht="18" customHeight="1">
      <c r="A325" s="28"/>
      <c r="B325" s="28"/>
      <c r="C325" s="13"/>
      <c r="D325" s="29"/>
      <c r="E325" s="30"/>
      <c r="F325" s="30"/>
      <c r="G325" s="30"/>
      <c r="H325" s="31"/>
      <c r="I325" s="30"/>
    </row>
    <row r="326" spans="1:9" s="3" customFormat="1" ht="18" customHeight="1">
      <c r="A326" s="28"/>
      <c r="B326" s="28"/>
      <c r="C326" s="13"/>
      <c r="D326" s="29"/>
      <c r="E326" s="30"/>
      <c r="F326" s="30"/>
      <c r="G326" s="30"/>
      <c r="H326" s="31"/>
      <c r="I326" s="30"/>
    </row>
    <row r="327" spans="1:9" s="3" customFormat="1" ht="18" customHeight="1">
      <c r="A327" s="28"/>
      <c r="B327" s="28"/>
      <c r="C327" s="13"/>
      <c r="D327" s="29"/>
      <c r="E327" s="30"/>
      <c r="F327" s="30"/>
      <c r="G327" s="30"/>
      <c r="H327" s="31"/>
      <c r="I327" s="30"/>
    </row>
    <row r="328" spans="1:9" s="3" customFormat="1" ht="18" customHeight="1">
      <c r="A328" s="28"/>
      <c r="B328" s="28"/>
      <c r="C328" s="13"/>
      <c r="D328" s="29"/>
      <c r="E328" s="30"/>
      <c r="F328" s="30"/>
      <c r="G328" s="30"/>
      <c r="H328" s="31"/>
      <c r="I328" s="30"/>
    </row>
    <row r="329" spans="1:9" s="3" customFormat="1" ht="18" customHeight="1">
      <c r="A329" s="28"/>
      <c r="B329" s="28"/>
      <c r="C329" s="13"/>
      <c r="D329" s="29"/>
      <c r="E329" s="30"/>
      <c r="F329" s="30"/>
      <c r="G329" s="30"/>
      <c r="H329" s="31"/>
      <c r="I329" s="30"/>
    </row>
    <row r="330" spans="1:9" s="3" customFormat="1" ht="18" customHeight="1">
      <c r="A330" s="28"/>
      <c r="B330" s="28"/>
      <c r="C330" s="13"/>
      <c r="D330" s="29"/>
      <c r="E330" s="30"/>
      <c r="F330" s="30"/>
      <c r="G330" s="30"/>
      <c r="H330" s="31"/>
      <c r="I330" s="30"/>
    </row>
    <row r="331" spans="1:9" s="3" customFormat="1" ht="18" customHeight="1">
      <c r="A331" s="28"/>
      <c r="B331" s="28"/>
      <c r="C331" s="13"/>
      <c r="D331" s="29"/>
      <c r="E331" s="30"/>
      <c r="F331" s="30"/>
      <c r="G331" s="30"/>
      <c r="H331" s="31"/>
      <c r="I331" s="30"/>
    </row>
    <row r="332" spans="1:9" s="3" customFormat="1" ht="18" customHeight="1">
      <c r="A332" s="28"/>
      <c r="B332" s="28"/>
      <c r="C332" s="13"/>
      <c r="D332" s="29"/>
      <c r="E332" s="30"/>
      <c r="F332" s="30"/>
      <c r="G332" s="30"/>
      <c r="H332" s="31"/>
      <c r="I332" s="30"/>
    </row>
    <row r="333" spans="1:9" s="3" customFormat="1" ht="18" customHeight="1">
      <c r="A333" s="28"/>
      <c r="B333" s="28"/>
      <c r="C333" s="13"/>
      <c r="D333" s="29"/>
      <c r="E333" s="30"/>
      <c r="F333" s="30"/>
      <c r="G333" s="30"/>
      <c r="H333" s="31"/>
      <c r="I333" s="30"/>
    </row>
    <row r="334" spans="1:9" s="3" customFormat="1" ht="18" customHeight="1">
      <c r="A334" s="28"/>
      <c r="B334" s="28"/>
      <c r="C334" s="13"/>
      <c r="D334" s="29"/>
      <c r="E334" s="30"/>
      <c r="F334" s="30"/>
      <c r="G334" s="30"/>
      <c r="H334" s="31"/>
      <c r="I334" s="30"/>
    </row>
    <row r="335" spans="1:9" s="3" customFormat="1" ht="18" customHeight="1">
      <c r="A335" s="28"/>
      <c r="B335" s="28"/>
      <c r="C335" s="13"/>
      <c r="D335" s="29"/>
      <c r="E335" s="30"/>
      <c r="F335" s="30"/>
      <c r="G335" s="30"/>
      <c r="H335" s="31"/>
      <c r="I335" s="30"/>
    </row>
    <row r="336" spans="1:9" s="3" customFormat="1" ht="18" customHeight="1">
      <c r="A336" s="28"/>
      <c r="B336" s="28"/>
      <c r="C336" s="13"/>
      <c r="D336" s="29"/>
      <c r="E336" s="30"/>
      <c r="F336" s="30"/>
      <c r="G336" s="30"/>
      <c r="H336" s="31"/>
      <c r="I336" s="30"/>
    </row>
    <row r="337" spans="1:9" s="3" customFormat="1" ht="18" customHeight="1">
      <c r="A337" s="28"/>
      <c r="B337" s="28"/>
      <c r="C337" s="13"/>
      <c r="D337" s="29"/>
      <c r="E337" s="30"/>
      <c r="F337" s="30"/>
      <c r="G337" s="30"/>
      <c r="H337" s="31"/>
      <c r="I337" s="30"/>
    </row>
    <row r="338" spans="1:9" s="3" customFormat="1" ht="18" customHeight="1">
      <c r="A338" s="28"/>
      <c r="B338" s="28"/>
      <c r="C338" s="13"/>
      <c r="D338" s="29"/>
      <c r="E338" s="30"/>
      <c r="F338" s="30"/>
      <c r="G338" s="30"/>
      <c r="H338" s="31"/>
      <c r="I338" s="30"/>
    </row>
    <row r="339" spans="1:9" s="3" customFormat="1" ht="18" customHeight="1">
      <c r="A339" s="28"/>
      <c r="B339" s="28"/>
      <c r="C339" s="13"/>
      <c r="D339" s="29"/>
      <c r="E339" s="30"/>
      <c r="F339" s="30"/>
      <c r="G339" s="30"/>
      <c r="H339" s="31"/>
      <c r="I339" s="30"/>
    </row>
    <row r="340" spans="1:9" s="3" customFormat="1" ht="18" customHeight="1">
      <c r="A340" s="28"/>
      <c r="B340" s="28"/>
      <c r="C340" s="13"/>
      <c r="D340" s="29"/>
      <c r="E340" s="30"/>
      <c r="F340" s="30"/>
      <c r="G340" s="30"/>
      <c r="H340" s="31"/>
      <c r="I340" s="30"/>
    </row>
    <row r="341" spans="1:9" s="3" customFormat="1" ht="18" customHeight="1">
      <c r="A341" s="28"/>
      <c r="B341" s="28"/>
      <c r="C341" s="13"/>
      <c r="D341" s="29"/>
      <c r="E341" s="30"/>
      <c r="F341" s="30"/>
      <c r="G341" s="30"/>
      <c r="H341" s="31"/>
      <c r="I341" s="30"/>
    </row>
    <row r="342" spans="1:9" s="3" customFormat="1" ht="18" customHeight="1">
      <c r="A342" s="28"/>
      <c r="B342" s="28"/>
      <c r="C342" s="13"/>
      <c r="D342" s="29"/>
      <c r="E342" s="30"/>
      <c r="F342" s="30"/>
      <c r="G342" s="30"/>
      <c r="H342" s="31"/>
      <c r="I342" s="30"/>
    </row>
    <row r="343" spans="1:9" s="3" customFormat="1" ht="18" customHeight="1">
      <c r="A343" s="28"/>
      <c r="B343" s="28"/>
      <c r="C343" s="13"/>
      <c r="D343" s="29"/>
      <c r="E343" s="30"/>
      <c r="F343" s="30"/>
      <c r="G343" s="30"/>
      <c r="H343" s="31"/>
      <c r="I343" s="30"/>
    </row>
    <row r="344" spans="1:9" s="3" customFormat="1" ht="18" customHeight="1">
      <c r="A344" s="28"/>
      <c r="B344" s="28"/>
      <c r="C344" s="13"/>
      <c r="D344" s="29"/>
      <c r="E344" s="30"/>
      <c r="F344" s="30"/>
      <c r="G344" s="30"/>
      <c r="H344" s="31"/>
      <c r="I344" s="30"/>
    </row>
    <row r="345" spans="1:9" s="3" customFormat="1" ht="18" customHeight="1">
      <c r="A345" s="28"/>
      <c r="B345" s="28"/>
      <c r="C345" s="13"/>
      <c r="D345" s="29"/>
      <c r="E345" s="30"/>
      <c r="F345" s="30"/>
      <c r="G345" s="30"/>
      <c r="H345" s="31"/>
      <c r="I345" s="30"/>
    </row>
    <row r="346" spans="1:9" s="3" customFormat="1" ht="18" customHeight="1">
      <c r="A346" s="28"/>
      <c r="B346" s="28"/>
      <c r="C346" s="13"/>
      <c r="D346" s="29"/>
      <c r="E346" s="30"/>
      <c r="F346" s="30"/>
      <c r="G346" s="30"/>
      <c r="H346" s="31"/>
      <c r="I346" s="30"/>
    </row>
    <row r="347" spans="1:9" s="3" customFormat="1" ht="18" customHeight="1">
      <c r="A347" s="28"/>
      <c r="B347" s="28"/>
      <c r="C347" s="13"/>
      <c r="D347" s="29"/>
      <c r="E347" s="30"/>
      <c r="F347" s="30"/>
      <c r="G347" s="30"/>
      <c r="H347" s="31"/>
      <c r="I347" s="30"/>
    </row>
    <row r="348" spans="1:9" s="3" customFormat="1" ht="18" customHeight="1">
      <c r="A348" s="28"/>
      <c r="B348" s="28"/>
      <c r="C348" s="13"/>
      <c r="D348" s="29"/>
      <c r="E348" s="30"/>
      <c r="F348" s="30"/>
      <c r="G348" s="30"/>
      <c r="H348" s="31"/>
      <c r="I348" s="30"/>
    </row>
    <row r="349" spans="1:9" s="3" customFormat="1" ht="18" customHeight="1">
      <c r="A349" s="28"/>
      <c r="B349" s="28"/>
      <c r="C349" s="13"/>
      <c r="D349" s="29"/>
      <c r="E349" s="30"/>
      <c r="F349" s="30"/>
      <c r="G349" s="30"/>
      <c r="H349" s="31"/>
      <c r="I349" s="30"/>
    </row>
    <row r="350" spans="1:9" s="3" customFormat="1" ht="18" customHeight="1">
      <c r="A350" s="28"/>
      <c r="B350" s="28"/>
      <c r="C350" s="13"/>
      <c r="D350" s="29"/>
      <c r="E350" s="30"/>
      <c r="F350" s="30"/>
      <c r="G350" s="30"/>
      <c r="H350" s="31"/>
      <c r="I350" s="30"/>
    </row>
    <row r="351" spans="1:9" s="3" customFormat="1" ht="18" customHeight="1">
      <c r="A351" s="28"/>
      <c r="B351" s="28"/>
      <c r="C351" s="13"/>
      <c r="D351" s="29"/>
      <c r="E351" s="30"/>
      <c r="F351" s="30"/>
      <c r="G351" s="30"/>
      <c r="H351" s="31"/>
      <c r="I351" s="30"/>
    </row>
    <row r="352" spans="1:9" s="3" customFormat="1" ht="18" customHeight="1">
      <c r="A352" s="28"/>
      <c r="B352" s="28"/>
      <c r="C352" s="13"/>
      <c r="D352" s="29"/>
      <c r="E352" s="30"/>
      <c r="F352" s="30"/>
      <c r="G352" s="30"/>
      <c r="H352" s="31"/>
      <c r="I352" s="30"/>
    </row>
    <row r="353" spans="1:9" s="3" customFormat="1" ht="18" customHeight="1">
      <c r="A353" s="28"/>
      <c r="B353" s="28"/>
      <c r="C353" s="13"/>
      <c r="D353" s="29"/>
      <c r="E353" s="30"/>
      <c r="F353" s="30"/>
      <c r="G353" s="30"/>
      <c r="H353" s="31"/>
      <c r="I353" s="30"/>
    </row>
    <row r="354" spans="1:9" s="3" customFormat="1" ht="18" customHeight="1">
      <c r="A354" s="28"/>
      <c r="B354" s="28"/>
      <c r="C354" s="13"/>
      <c r="D354" s="29"/>
      <c r="E354" s="30"/>
      <c r="F354" s="30"/>
      <c r="G354" s="30"/>
      <c r="H354" s="31"/>
      <c r="I354" s="30"/>
    </row>
    <row r="355" spans="1:9" s="3" customFormat="1" ht="18" customHeight="1">
      <c r="A355" s="28"/>
      <c r="B355" s="28"/>
      <c r="C355" s="13"/>
      <c r="D355" s="29"/>
      <c r="E355" s="30"/>
      <c r="F355" s="30"/>
      <c r="G355" s="30"/>
      <c r="H355" s="31"/>
      <c r="I355" s="30"/>
    </row>
    <row r="356" spans="1:9" s="3" customFormat="1" ht="18" customHeight="1">
      <c r="A356" s="28"/>
      <c r="B356" s="28"/>
      <c r="C356" s="13"/>
      <c r="D356" s="29"/>
      <c r="E356" s="30"/>
      <c r="F356" s="30"/>
      <c r="G356" s="30"/>
      <c r="H356" s="31"/>
      <c r="I356" s="30"/>
    </row>
    <row r="357" spans="1:9" s="3" customFormat="1" ht="18" customHeight="1">
      <c r="A357" s="28"/>
      <c r="B357" s="28"/>
      <c r="C357" s="13"/>
      <c r="D357" s="29"/>
      <c r="E357" s="30"/>
      <c r="F357" s="30"/>
      <c r="G357" s="30"/>
      <c r="H357" s="31"/>
      <c r="I357" s="30"/>
    </row>
    <row r="358" spans="1:9" s="3" customFormat="1" ht="18" customHeight="1">
      <c r="A358" s="28"/>
      <c r="B358" s="28"/>
      <c r="C358" s="13"/>
      <c r="D358" s="29"/>
      <c r="E358" s="30"/>
      <c r="F358" s="30"/>
      <c r="G358" s="30"/>
      <c r="H358" s="31"/>
      <c r="I358" s="30"/>
    </row>
    <row r="359" spans="1:9" s="3" customFormat="1" ht="18" customHeight="1">
      <c r="A359" s="28"/>
      <c r="B359" s="28"/>
      <c r="C359" s="13"/>
      <c r="D359" s="29"/>
      <c r="E359" s="30"/>
      <c r="F359" s="30"/>
      <c r="G359" s="30"/>
      <c r="H359" s="31"/>
      <c r="I359" s="30"/>
    </row>
    <row r="360" spans="1:9" s="3" customFormat="1" ht="18" customHeight="1">
      <c r="A360" s="28"/>
      <c r="B360" s="28"/>
      <c r="C360" s="13"/>
      <c r="D360" s="29"/>
      <c r="E360" s="30"/>
      <c r="F360" s="30"/>
      <c r="G360" s="30"/>
      <c r="H360" s="31"/>
      <c r="I360" s="30"/>
    </row>
    <row r="361" spans="1:9" s="3" customFormat="1" ht="18" customHeight="1">
      <c r="A361" s="28"/>
      <c r="B361" s="28"/>
      <c r="C361" s="13"/>
      <c r="D361" s="29"/>
      <c r="E361" s="30"/>
      <c r="F361" s="30"/>
      <c r="G361" s="30"/>
      <c r="H361" s="31"/>
      <c r="I361" s="30"/>
    </row>
    <row r="362" spans="1:9" s="3" customFormat="1" ht="18" customHeight="1">
      <c r="A362" s="28"/>
      <c r="B362" s="28"/>
      <c r="C362" s="13"/>
      <c r="D362" s="29"/>
      <c r="E362" s="30"/>
      <c r="F362" s="30"/>
      <c r="G362" s="30"/>
      <c r="H362" s="31"/>
      <c r="I362" s="30"/>
    </row>
    <row r="363" spans="1:9" s="3" customFormat="1" ht="18" customHeight="1">
      <c r="A363" s="28"/>
      <c r="B363" s="28"/>
      <c r="C363" s="13"/>
      <c r="D363" s="29"/>
      <c r="E363" s="30"/>
      <c r="F363" s="30"/>
      <c r="G363" s="30"/>
      <c r="H363" s="31"/>
      <c r="I363" s="30"/>
    </row>
    <row r="364" spans="1:9" s="3" customFormat="1" ht="18" customHeight="1">
      <c r="A364" s="28"/>
      <c r="B364" s="28"/>
      <c r="C364" s="13"/>
      <c r="D364" s="29"/>
      <c r="E364" s="30"/>
      <c r="F364" s="30"/>
      <c r="G364" s="30"/>
      <c r="H364" s="31"/>
      <c r="I364" s="30"/>
    </row>
    <row r="365" spans="1:9" s="3" customFormat="1" ht="18" customHeight="1">
      <c r="A365" s="28"/>
      <c r="B365" s="28"/>
      <c r="C365" s="13"/>
      <c r="D365" s="29"/>
      <c r="E365" s="30"/>
      <c r="F365" s="30"/>
      <c r="G365" s="30"/>
      <c r="H365" s="31"/>
      <c r="I365" s="30"/>
    </row>
    <row r="366" spans="1:9" s="3" customFormat="1" ht="18" customHeight="1">
      <c r="A366" s="28"/>
      <c r="B366" s="28"/>
      <c r="C366" s="13"/>
      <c r="D366" s="29"/>
      <c r="E366" s="30"/>
      <c r="F366" s="30"/>
      <c r="G366" s="30"/>
      <c r="H366" s="31"/>
      <c r="I366" s="30"/>
    </row>
    <row r="367" spans="1:9" s="3" customFormat="1" ht="18" customHeight="1">
      <c r="A367" s="28"/>
      <c r="B367" s="28"/>
      <c r="C367" s="13"/>
      <c r="D367" s="29"/>
      <c r="E367" s="30"/>
      <c r="F367" s="30"/>
      <c r="G367" s="30"/>
      <c r="H367" s="31"/>
      <c r="I367" s="30"/>
    </row>
    <row r="368" spans="1:9" s="3" customFormat="1" ht="18" customHeight="1">
      <c r="A368" s="28"/>
      <c r="B368" s="28"/>
      <c r="C368" s="13"/>
      <c r="D368" s="29"/>
      <c r="E368" s="30"/>
      <c r="F368" s="30"/>
      <c r="G368" s="30"/>
      <c r="H368" s="31"/>
      <c r="I368" s="30"/>
    </row>
    <row r="369" spans="1:9" s="3" customFormat="1" ht="18" customHeight="1">
      <c r="A369" s="28"/>
      <c r="B369" s="28"/>
      <c r="C369" s="13"/>
      <c r="D369" s="29"/>
      <c r="E369" s="30"/>
      <c r="F369" s="30"/>
      <c r="G369" s="30"/>
      <c r="H369" s="31"/>
      <c r="I369" s="30"/>
    </row>
    <row r="370" spans="1:9" s="3" customFormat="1" ht="18" customHeight="1">
      <c r="A370" s="28"/>
      <c r="B370" s="28"/>
      <c r="C370" s="13"/>
      <c r="D370" s="29"/>
      <c r="E370" s="30"/>
      <c r="F370" s="30"/>
      <c r="G370" s="30"/>
      <c r="H370" s="31"/>
      <c r="I370" s="30"/>
    </row>
    <row r="371" spans="1:9" s="3" customFormat="1" ht="18" customHeight="1">
      <c r="A371" s="28"/>
      <c r="B371" s="28"/>
      <c r="C371" s="13"/>
      <c r="D371" s="29"/>
      <c r="E371" s="30"/>
      <c r="F371" s="30"/>
      <c r="G371" s="30"/>
      <c r="H371" s="31"/>
      <c r="I371" s="30"/>
    </row>
    <row r="372" spans="1:9" s="3" customFormat="1" ht="18" customHeight="1">
      <c r="A372" s="28"/>
      <c r="B372" s="28"/>
      <c r="C372" s="13"/>
      <c r="D372" s="29"/>
      <c r="E372" s="30"/>
      <c r="F372" s="30"/>
      <c r="G372" s="30"/>
      <c r="H372" s="31"/>
      <c r="I372" s="30"/>
    </row>
    <row r="373" spans="1:9" s="3" customFormat="1" ht="18" customHeight="1">
      <c r="A373" s="28"/>
      <c r="B373" s="28"/>
      <c r="C373" s="13"/>
      <c r="D373" s="29"/>
      <c r="E373" s="30"/>
      <c r="F373" s="30"/>
      <c r="G373" s="30"/>
      <c r="H373" s="31"/>
      <c r="I373" s="30"/>
    </row>
    <row r="374" spans="1:9" s="3" customFormat="1" ht="18" customHeight="1">
      <c r="A374" s="28"/>
      <c r="B374" s="28"/>
      <c r="C374" s="13"/>
      <c r="D374" s="29"/>
      <c r="E374" s="30"/>
      <c r="F374" s="30"/>
      <c r="G374" s="30"/>
      <c r="H374" s="31"/>
      <c r="I374" s="30"/>
    </row>
    <row r="375" spans="1:9" s="3" customFormat="1" ht="18" customHeight="1">
      <c r="A375" s="28"/>
      <c r="B375" s="28"/>
      <c r="C375" s="13"/>
      <c r="D375" s="29"/>
      <c r="E375" s="30"/>
      <c r="F375" s="30"/>
      <c r="G375" s="30"/>
      <c r="H375" s="31"/>
      <c r="I375" s="30"/>
    </row>
    <row r="376" spans="1:9" s="3" customFormat="1" ht="18" customHeight="1">
      <c r="A376" s="28"/>
      <c r="B376" s="28"/>
      <c r="C376" s="13"/>
      <c r="D376" s="29"/>
      <c r="E376" s="30"/>
      <c r="F376" s="30"/>
      <c r="G376" s="30"/>
      <c r="H376" s="31"/>
      <c r="I376" s="30"/>
    </row>
    <row r="377" spans="1:9" s="3" customFormat="1" ht="18" customHeight="1">
      <c r="A377" s="28"/>
      <c r="B377" s="28"/>
      <c r="C377" s="13"/>
      <c r="D377" s="29"/>
      <c r="E377" s="30"/>
      <c r="F377" s="30"/>
      <c r="G377" s="30"/>
      <c r="H377" s="31"/>
      <c r="I377" s="30"/>
    </row>
    <row r="378" spans="1:9" s="3" customFormat="1" ht="18" customHeight="1">
      <c r="A378" s="28"/>
      <c r="B378" s="28"/>
      <c r="C378" s="13"/>
      <c r="D378" s="29"/>
      <c r="E378" s="30"/>
      <c r="F378" s="30"/>
      <c r="G378" s="30"/>
      <c r="H378" s="31"/>
      <c r="I378" s="30"/>
    </row>
    <row r="379" spans="1:9" s="3" customFormat="1" ht="18" customHeight="1">
      <c r="A379" s="28"/>
      <c r="B379" s="28"/>
      <c r="C379" s="13"/>
      <c r="D379" s="29"/>
      <c r="E379" s="30"/>
      <c r="F379" s="30"/>
      <c r="G379" s="30"/>
      <c r="H379" s="31"/>
      <c r="I379" s="30"/>
    </row>
    <row r="380" spans="1:9" s="3" customFormat="1" ht="18" customHeight="1">
      <c r="A380" s="28"/>
      <c r="B380" s="28"/>
      <c r="C380" s="13"/>
      <c r="D380" s="29"/>
      <c r="E380" s="30"/>
      <c r="F380" s="30"/>
      <c r="G380" s="30"/>
      <c r="H380" s="31"/>
      <c r="I380" s="30"/>
    </row>
    <row r="381" spans="1:9" s="3" customFormat="1" ht="18" customHeight="1">
      <c r="A381" s="28"/>
      <c r="B381" s="28"/>
      <c r="C381" s="13"/>
      <c r="D381" s="29"/>
      <c r="E381" s="30"/>
      <c r="F381" s="30"/>
      <c r="G381" s="30"/>
      <c r="H381" s="31"/>
      <c r="I381" s="30"/>
    </row>
    <row r="382" spans="1:9" s="3" customFormat="1" ht="18" customHeight="1">
      <c r="A382" s="28"/>
      <c r="B382" s="28"/>
      <c r="C382" s="13"/>
      <c r="D382" s="29"/>
      <c r="E382" s="30"/>
      <c r="F382" s="30"/>
      <c r="G382" s="30"/>
      <c r="H382" s="31"/>
      <c r="I382" s="30"/>
    </row>
    <row r="383" spans="1:9" s="3" customFormat="1" ht="18" customHeight="1">
      <c r="A383" s="28"/>
      <c r="B383" s="28"/>
      <c r="C383" s="13"/>
      <c r="D383" s="29"/>
      <c r="E383" s="30"/>
      <c r="F383" s="30"/>
      <c r="G383" s="30"/>
      <c r="H383" s="31"/>
      <c r="I383" s="30"/>
    </row>
    <row r="384" spans="1:9" s="3" customFormat="1" ht="18" customHeight="1">
      <c r="A384" s="28"/>
      <c r="B384" s="28"/>
      <c r="C384" s="13"/>
      <c r="D384" s="29"/>
      <c r="E384" s="30"/>
      <c r="F384" s="30"/>
      <c r="G384" s="30"/>
      <c r="H384" s="31"/>
      <c r="I384" s="30"/>
    </row>
    <row r="385" spans="1:9" s="3" customFormat="1" ht="18" customHeight="1">
      <c r="A385" s="28"/>
      <c r="B385" s="28"/>
      <c r="C385" s="13"/>
      <c r="D385" s="29"/>
      <c r="E385" s="30"/>
      <c r="F385" s="30"/>
      <c r="G385" s="30"/>
      <c r="H385" s="31"/>
      <c r="I385" s="30"/>
    </row>
    <row r="386" spans="1:9" s="3" customFormat="1" ht="18" customHeight="1">
      <c r="A386" s="28"/>
      <c r="B386" s="28"/>
      <c r="C386" s="13"/>
      <c r="D386" s="29"/>
      <c r="E386" s="30"/>
      <c r="F386" s="30"/>
      <c r="G386" s="30"/>
      <c r="H386" s="31"/>
      <c r="I386" s="30"/>
    </row>
    <row r="387" spans="1:9" s="3" customFormat="1" ht="18" customHeight="1">
      <c r="A387" s="28"/>
      <c r="B387" s="28"/>
      <c r="C387" s="13"/>
      <c r="D387" s="29"/>
      <c r="E387" s="30"/>
      <c r="F387" s="30"/>
      <c r="G387" s="30"/>
      <c r="H387" s="31"/>
      <c r="I387" s="30"/>
    </row>
    <row r="388" spans="1:9" s="3" customFormat="1" ht="18" customHeight="1">
      <c r="A388" s="28"/>
      <c r="B388" s="28"/>
      <c r="C388" s="13"/>
      <c r="D388" s="29"/>
      <c r="E388" s="30"/>
      <c r="F388" s="30"/>
      <c r="G388" s="30"/>
      <c r="H388" s="31"/>
      <c r="I388" s="30"/>
    </row>
    <row r="389" spans="1:9" s="3" customFormat="1" ht="18" customHeight="1">
      <c r="A389" s="28"/>
      <c r="B389" s="28"/>
      <c r="C389" s="13"/>
      <c r="D389" s="29"/>
      <c r="E389" s="30"/>
      <c r="F389" s="30"/>
      <c r="G389" s="30"/>
      <c r="H389" s="31"/>
      <c r="I389" s="30"/>
    </row>
    <row r="390" spans="1:9" s="3" customFormat="1" ht="18" customHeight="1">
      <c r="A390" s="28"/>
      <c r="B390" s="28"/>
      <c r="C390" s="13"/>
      <c r="D390" s="29"/>
      <c r="E390" s="30"/>
      <c r="F390" s="30"/>
      <c r="G390" s="30"/>
      <c r="H390" s="31"/>
      <c r="I390" s="30"/>
    </row>
    <row r="391" spans="1:9" s="3" customFormat="1" ht="18" customHeight="1">
      <c r="A391" s="28"/>
      <c r="B391" s="28"/>
      <c r="C391" s="13"/>
      <c r="D391" s="29"/>
      <c r="E391" s="30"/>
      <c r="F391" s="30"/>
      <c r="G391" s="30"/>
      <c r="H391" s="31"/>
      <c r="I391" s="30"/>
    </row>
    <row r="392" spans="1:9" s="3" customFormat="1" ht="18" customHeight="1">
      <c r="A392" s="28"/>
      <c r="B392" s="28"/>
      <c r="C392" s="13"/>
      <c r="D392" s="29"/>
      <c r="E392" s="30"/>
      <c r="F392" s="30"/>
      <c r="G392" s="30"/>
      <c r="H392" s="31"/>
      <c r="I392" s="30"/>
    </row>
    <row r="393" spans="1:9" s="3" customFormat="1" ht="18" customHeight="1">
      <c r="A393" s="28"/>
      <c r="B393" s="28"/>
      <c r="C393" s="13"/>
      <c r="D393" s="29"/>
      <c r="E393" s="30"/>
      <c r="F393" s="30"/>
      <c r="G393" s="30"/>
      <c r="H393" s="31"/>
      <c r="I393" s="30"/>
    </row>
    <row r="394" spans="1:9" s="3" customFormat="1" ht="18" customHeight="1">
      <c r="A394" s="28"/>
      <c r="B394" s="28"/>
      <c r="C394" s="13"/>
      <c r="D394" s="29"/>
      <c r="E394" s="30"/>
      <c r="F394" s="30"/>
      <c r="G394" s="30"/>
      <c r="H394" s="31"/>
      <c r="I394" s="30"/>
    </row>
    <row r="395" spans="1:9" s="3" customFormat="1" ht="18" customHeight="1">
      <c r="A395" s="28"/>
      <c r="B395" s="28"/>
      <c r="C395" s="13"/>
      <c r="D395" s="29"/>
      <c r="E395" s="30"/>
      <c r="F395" s="30"/>
      <c r="G395" s="30"/>
      <c r="H395" s="31"/>
      <c r="I395" s="30"/>
    </row>
    <row r="396" spans="1:9" s="3" customFormat="1" ht="18" customHeight="1">
      <c r="A396" s="28"/>
      <c r="B396" s="28"/>
      <c r="C396" s="13"/>
      <c r="D396" s="29"/>
      <c r="E396" s="30"/>
      <c r="F396" s="30"/>
      <c r="G396" s="30"/>
      <c r="H396" s="31"/>
      <c r="I396" s="30"/>
    </row>
    <row r="397" spans="1:9" s="3" customFormat="1" ht="18" customHeight="1">
      <c r="A397" s="28"/>
      <c r="B397" s="28"/>
      <c r="C397" s="13"/>
      <c r="D397" s="29"/>
      <c r="E397" s="30"/>
      <c r="F397" s="30"/>
      <c r="G397" s="30"/>
      <c r="H397" s="31"/>
      <c r="I397" s="30"/>
    </row>
    <row r="398" spans="1:9" s="3" customFormat="1" ht="18" customHeight="1">
      <c r="A398" s="28"/>
      <c r="B398" s="28"/>
      <c r="C398" s="13"/>
      <c r="D398" s="29"/>
      <c r="E398" s="30"/>
      <c r="F398" s="30"/>
      <c r="G398" s="30"/>
      <c r="H398" s="31"/>
      <c r="I398" s="30"/>
    </row>
    <row r="399" spans="1:9" s="3" customFormat="1" ht="18" customHeight="1">
      <c r="A399" s="28"/>
      <c r="B399" s="28"/>
      <c r="C399" s="13"/>
      <c r="D399" s="29"/>
      <c r="E399" s="30"/>
      <c r="F399" s="30"/>
      <c r="G399" s="30"/>
      <c r="H399" s="31"/>
      <c r="I399" s="30"/>
    </row>
    <row r="400" spans="1:9" s="3" customFormat="1" ht="18" customHeight="1">
      <c r="A400" s="28"/>
      <c r="B400" s="28"/>
      <c r="C400" s="13"/>
      <c r="D400" s="29"/>
      <c r="E400" s="30"/>
      <c r="F400" s="30"/>
      <c r="G400" s="30"/>
      <c r="H400" s="31"/>
      <c r="I400" s="30"/>
    </row>
    <row r="401" spans="1:9" s="3" customFormat="1" ht="18" customHeight="1">
      <c r="A401" s="28"/>
      <c r="B401" s="28"/>
      <c r="C401" s="13"/>
      <c r="D401" s="29"/>
      <c r="E401" s="30"/>
      <c r="F401" s="30"/>
      <c r="G401" s="30"/>
      <c r="H401" s="31"/>
      <c r="I401" s="30"/>
    </row>
    <row r="402" spans="1:9" s="3" customFormat="1" ht="18" customHeight="1">
      <c r="A402" s="28"/>
      <c r="B402" s="28"/>
      <c r="C402" s="13"/>
      <c r="D402" s="29"/>
      <c r="E402" s="30"/>
      <c r="F402" s="30"/>
      <c r="G402" s="30"/>
      <c r="H402" s="31"/>
      <c r="I402" s="30"/>
    </row>
    <row r="403" spans="1:9" s="3" customFormat="1" ht="18" customHeight="1">
      <c r="A403" s="28"/>
      <c r="B403" s="28"/>
      <c r="C403" s="13"/>
      <c r="D403" s="29"/>
      <c r="E403" s="30"/>
      <c r="F403" s="30"/>
      <c r="G403" s="30"/>
      <c r="H403" s="31"/>
      <c r="I403" s="30"/>
    </row>
    <row r="404" spans="1:9" s="3" customFormat="1" ht="18" customHeight="1">
      <c r="A404" s="28"/>
      <c r="B404" s="28"/>
      <c r="C404" s="13"/>
      <c r="D404" s="29"/>
      <c r="E404" s="30"/>
      <c r="F404" s="30"/>
      <c r="G404" s="30"/>
      <c r="H404" s="31"/>
      <c r="I404" s="30"/>
    </row>
    <row r="405" spans="1:9" s="3" customFormat="1" ht="18" customHeight="1">
      <c r="A405" s="28"/>
      <c r="B405" s="28"/>
      <c r="C405" s="13"/>
      <c r="D405" s="29"/>
      <c r="E405" s="30"/>
      <c r="F405" s="30"/>
      <c r="G405" s="30"/>
      <c r="H405" s="31"/>
      <c r="I405" s="30"/>
    </row>
    <row r="406" spans="1:9" s="3" customFormat="1" ht="18" customHeight="1">
      <c r="A406" s="28"/>
      <c r="B406" s="28"/>
      <c r="C406" s="13"/>
      <c r="D406" s="29"/>
      <c r="E406" s="30"/>
      <c r="F406" s="30"/>
      <c r="G406" s="30"/>
      <c r="H406" s="31"/>
      <c r="I406" s="30"/>
    </row>
    <row r="407" spans="1:9" s="3" customFormat="1" ht="18" customHeight="1">
      <c r="A407" s="28"/>
      <c r="B407" s="28"/>
      <c r="C407" s="13"/>
      <c r="D407" s="29"/>
      <c r="E407" s="30"/>
      <c r="F407" s="30"/>
      <c r="G407" s="30"/>
      <c r="H407" s="31"/>
      <c r="I407" s="30"/>
    </row>
    <row r="408" spans="1:9" s="3" customFormat="1" ht="18" customHeight="1">
      <c r="A408" s="28"/>
      <c r="B408" s="28"/>
      <c r="C408" s="13"/>
      <c r="D408" s="29"/>
      <c r="E408" s="30"/>
      <c r="F408" s="30"/>
      <c r="G408" s="30"/>
      <c r="H408" s="31"/>
      <c r="I408" s="30"/>
    </row>
    <row r="409" spans="1:9" s="3" customFormat="1" ht="18" customHeight="1">
      <c r="A409" s="28"/>
      <c r="B409" s="28"/>
      <c r="C409" s="13"/>
      <c r="D409" s="29"/>
      <c r="E409" s="30"/>
      <c r="F409" s="30"/>
      <c r="G409" s="30"/>
      <c r="H409" s="31"/>
      <c r="I409" s="30"/>
    </row>
    <row r="410" spans="1:9" s="3" customFormat="1" ht="18" customHeight="1">
      <c r="A410" s="28"/>
      <c r="B410" s="28"/>
      <c r="C410" s="13"/>
      <c r="D410" s="29"/>
      <c r="E410" s="30"/>
      <c r="F410" s="30"/>
      <c r="G410" s="30"/>
      <c r="H410" s="31"/>
      <c r="I410" s="30"/>
    </row>
    <row r="411" spans="1:9" s="3" customFormat="1" ht="18" customHeight="1">
      <c r="A411" s="28"/>
      <c r="B411" s="28"/>
      <c r="C411" s="13"/>
      <c r="D411" s="29"/>
      <c r="E411" s="30"/>
      <c r="F411" s="30"/>
      <c r="G411" s="30"/>
      <c r="H411" s="31"/>
      <c r="I411" s="30"/>
    </row>
    <row r="412" spans="1:9" s="3" customFormat="1" ht="18" customHeight="1">
      <c r="A412" s="28"/>
      <c r="B412" s="28"/>
      <c r="C412" s="13"/>
      <c r="D412" s="29"/>
      <c r="E412" s="30"/>
      <c r="F412" s="30"/>
      <c r="G412" s="30"/>
      <c r="H412" s="31"/>
      <c r="I412" s="30"/>
    </row>
    <row r="413" spans="1:9" s="3" customFormat="1" ht="18" customHeight="1">
      <c r="A413" s="28"/>
      <c r="B413" s="28"/>
      <c r="C413" s="13"/>
      <c r="D413" s="29"/>
      <c r="E413" s="30"/>
      <c r="F413" s="30"/>
      <c r="G413" s="30"/>
      <c r="H413" s="31"/>
      <c r="I413" s="30"/>
    </row>
    <row r="414" spans="1:9" s="3" customFormat="1" ht="18" customHeight="1">
      <c r="A414" s="28"/>
      <c r="B414" s="28"/>
      <c r="C414" s="13"/>
      <c r="D414" s="29"/>
      <c r="E414" s="30"/>
      <c r="F414" s="30"/>
      <c r="G414" s="30"/>
      <c r="H414" s="31"/>
      <c r="I414" s="30"/>
    </row>
    <row r="415" spans="1:9" s="3" customFormat="1" ht="18" customHeight="1">
      <c r="A415" s="28"/>
      <c r="B415" s="28"/>
      <c r="C415" s="13"/>
      <c r="D415" s="29"/>
      <c r="E415" s="30"/>
      <c r="F415" s="30"/>
      <c r="G415" s="30"/>
      <c r="H415" s="31"/>
      <c r="I415" s="30"/>
    </row>
    <row r="416" spans="1:9" s="3" customFormat="1" ht="18" customHeight="1">
      <c r="A416" s="28"/>
      <c r="B416" s="28"/>
      <c r="C416" s="13"/>
      <c r="D416" s="29"/>
      <c r="E416" s="30"/>
      <c r="F416" s="30"/>
      <c r="G416" s="30"/>
      <c r="H416" s="31"/>
      <c r="I416" s="30"/>
    </row>
    <row r="417" spans="1:9" s="3" customFormat="1" ht="18" customHeight="1">
      <c r="A417" s="28"/>
      <c r="B417" s="28"/>
      <c r="C417" s="13"/>
      <c r="D417" s="29"/>
      <c r="E417" s="30"/>
      <c r="F417" s="30"/>
      <c r="G417" s="30"/>
      <c r="H417" s="31"/>
      <c r="I417" s="30"/>
    </row>
    <row r="418" spans="1:9" s="3" customFormat="1" ht="18" customHeight="1">
      <c r="A418" s="28"/>
      <c r="B418" s="28"/>
      <c r="C418" s="13"/>
      <c r="D418" s="29"/>
      <c r="E418" s="30"/>
      <c r="F418" s="30"/>
      <c r="G418" s="30"/>
      <c r="H418" s="31"/>
      <c r="I418" s="30"/>
    </row>
    <row r="419" spans="1:9" s="3" customFormat="1" ht="18" customHeight="1">
      <c r="A419" s="28"/>
      <c r="B419" s="28"/>
      <c r="C419" s="13"/>
      <c r="D419" s="29"/>
      <c r="E419" s="30"/>
      <c r="F419" s="30"/>
      <c r="G419" s="30"/>
      <c r="H419" s="31"/>
      <c r="I419" s="30"/>
    </row>
    <row r="420" spans="1:9" s="3" customFormat="1" ht="18" customHeight="1">
      <c r="A420" s="28"/>
      <c r="B420" s="28"/>
      <c r="C420" s="13"/>
      <c r="D420" s="29"/>
      <c r="E420" s="30"/>
      <c r="F420" s="30"/>
      <c r="G420" s="30"/>
      <c r="H420" s="31"/>
      <c r="I420" s="30"/>
    </row>
    <row r="421" spans="1:9" s="3" customFormat="1" ht="18" customHeight="1">
      <c r="A421" s="28"/>
      <c r="B421" s="28"/>
      <c r="C421" s="13"/>
      <c r="D421" s="29"/>
      <c r="E421" s="30"/>
      <c r="F421" s="30"/>
      <c r="G421" s="30"/>
      <c r="H421" s="31"/>
      <c r="I421" s="30"/>
    </row>
    <row r="422" spans="1:9" s="3" customFormat="1" ht="18" customHeight="1">
      <c r="A422" s="28"/>
      <c r="B422" s="28"/>
      <c r="C422" s="13"/>
      <c r="D422" s="29"/>
      <c r="E422" s="30"/>
      <c r="F422" s="30"/>
      <c r="G422" s="30"/>
      <c r="H422" s="31"/>
      <c r="I422" s="30"/>
    </row>
    <row r="423" spans="1:9" s="3" customFormat="1" ht="18" customHeight="1">
      <c r="A423" s="28"/>
      <c r="B423" s="28"/>
      <c r="C423" s="13"/>
      <c r="D423" s="29"/>
      <c r="E423" s="30"/>
      <c r="F423" s="30"/>
      <c r="G423" s="30"/>
      <c r="H423" s="31"/>
      <c r="I423" s="30"/>
    </row>
    <row r="424" spans="1:9" s="3" customFormat="1" ht="18" customHeight="1">
      <c r="A424" s="28"/>
      <c r="B424" s="28"/>
      <c r="C424" s="13"/>
      <c r="D424" s="29"/>
      <c r="E424" s="30"/>
      <c r="F424" s="30"/>
      <c r="G424" s="30"/>
      <c r="H424" s="31"/>
      <c r="I424" s="30"/>
    </row>
    <row r="425" spans="1:9" s="3" customFormat="1" ht="18" customHeight="1">
      <c r="A425" s="28"/>
      <c r="B425" s="28"/>
      <c r="C425" s="13"/>
      <c r="D425" s="29"/>
      <c r="E425" s="30"/>
      <c r="F425" s="30"/>
      <c r="G425" s="30"/>
      <c r="H425" s="31"/>
      <c r="I425" s="30"/>
    </row>
    <row r="426" spans="1:9" s="3" customFormat="1" ht="18" customHeight="1">
      <c r="A426" s="28"/>
      <c r="B426" s="28"/>
      <c r="C426" s="13"/>
      <c r="D426" s="29"/>
      <c r="E426" s="30"/>
      <c r="F426" s="30"/>
      <c r="G426" s="30"/>
      <c r="H426" s="31"/>
      <c r="I426" s="30"/>
    </row>
    <row r="427" spans="1:9" s="3" customFormat="1" ht="18" customHeight="1">
      <c r="A427" s="28"/>
      <c r="B427" s="28"/>
      <c r="C427" s="13"/>
      <c r="D427" s="29"/>
      <c r="E427" s="30"/>
      <c r="F427" s="30"/>
      <c r="G427" s="30"/>
      <c r="H427" s="31"/>
      <c r="I427" s="30"/>
    </row>
    <row r="428" spans="1:9" s="3" customFormat="1" ht="18" customHeight="1">
      <c r="A428" s="28"/>
      <c r="B428" s="28"/>
      <c r="C428" s="13"/>
      <c r="D428" s="29"/>
      <c r="E428" s="30"/>
      <c r="F428" s="30"/>
      <c r="G428" s="30"/>
      <c r="H428" s="31"/>
      <c r="I428" s="30"/>
    </row>
    <row r="429" spans="1:9" s="3" customFormat="1" ht="18" customHeight="1">
      <c r="A429" s="28"/>
      <c r="B429" s="28"/>
      <c r="C429" s="13"/>
      <c r="D429" s="29"/>
      <c r="E429" s="30"/>
      <c r="F429" s="30"/>
      <c r="G429" s="30"/>
      <c r="H429" s="31"/>
      <c r="I429" s="30"/>
    </row>
    <row r="430" spans="1:9" s="3" customFormat="1" ht="18" customHeight="1">
      <c r="A430" s="28"/>
      <c r="B430" s="28"/>
      <c r="C430" s="13"/>
      <c r="D430" s="29"/>
      <c r="E430" s="30"/>
      <c r="F430" s="30"/>
      <c r="G430" s="30"/>
      <c r="H430" s="31"/>
      <c r="I430" s="30"/>
    </row>
    <row r="431" spans="1:9" s="3" customFormat="1" ht="18" customHeight="1">
      <c r="A431" s="28"/>
      <c r="B431" s="28"/>
      <c r="C431" s="13"/>
      <c r="D431" s="29"/>
      <c r="E431" s="30"/>
      <c r="F431" s="30"/>
      <c r="G431" s="30"/>
      <c r="H431" s="31"/>
      <c r="I431" s="30"/>
    </row>
    <row r="432" spans="1:9" s="3" customFormat="1" ht="18" customHeight="1">
      <c r="A432" s="28"/>
      <c r="B432" s="28"/>
      <c r="C432" s="13"/>
      <c r="D432" s="29"/>
      <c r="E432" s="30"/>
      <c r="F432" s="30"/>
      <c r="G432" s="30"/>
      <c r="H432" s="31"/>
      <c r="I432" s="30"/>
    </row>
    <row r="433" spans="1:9" s="3" customFormat="1" ht="18" customHeight="1">
      <c r="A433" s="28"/>
      <c r="B433" s="28"/>
      <c r="C433" s="13"/>
      <c r="D433" s="29"/>
      <c r="E433" s="30"/>
      <c r="F433" s="30"/>
      <c r="G433" s="30"/>
      <c r="H433" s="31"/>
      <c r="I433" s="30"/>
    </row>
    <row r="434" spans="1:9" s="3" customFormat="1" ht="18" customHeight="1">
      <c r="A434" s="28"/>
      <c r="B434" s="28"/>
      <c r="C434" s="13"/>
      <c r="D434" s="29"/>
      <c r="E434" s="30"/>
      <c r="F434" s="30"/>
      <c r="G434" s="30"/>
      <c r="H434" s="31"/>
      <c r="I434" s="30"/>
    </row>
    <row r="435" spans="1:9" s="3" customFormat="1" ht="18" customHeight="1">
      <c r="A435" s="28"/>
      <c r="B435" s="28"/>
      <c r="C435" s="13"/>
      <c r="D435" s="29"/>
      <c r="E435" s="30"/>
      <c r="F435" s="30"/>
      <c r="G435" s="30"/>
      <c r="H435" s="31"/>
      <c r="I435" s="30"/>
    </row>
    <row r="436" spans="1:9" s="3" customFormat="1" ht="18" customHeight="1">
      <c r="A436" s="28"/>
      <c r="B436" s="28"/>
      <c r="C436" s="13"/>
      <c r="D436" s="29"/>
      <c r="E436" s="30"/>
      <c r="F436" s="30"/>
      <c r="G436" s="30"/>
      <c r="H436" s="31"/>
      <c r="I436" s="30"/>
    </row>
    <row r="437" spans="1:9" s="3" customFormat="1" ht="18" customHeight="1">
      <c r="A437" s="28"/>
      <c r="B437" s="28"/>
      <c r="C437" s="13"/>
      <c r="D437" s="29"/>
      <c r="E437" s="30"/>
      <c r="F437" s="30"/>
      <c r="G437" s="30"/>
      <c r="H437" s="31"/>
      <c r="I437" s="30"/>
    </row>
    <row r="438" spans="1:9" s="3" customFormat="1" ht="18" customHeight="1">
      <c r="A438" s="28"/>
      <c r="B438" s="28"/>
      <c r="C438" s="13"/>
      <c r="D438" s="29"/>
      <c r="E438" s="30"/>
      <c r="F438" s="30"/>
      <c r="G438" s="30"/>
      <c r="H438" s="31"/>
      <c r="I438" s="30"/>
    </row>
    <row r="439" spans="1:9" s="3" customFormat="1" ht="18" customHeight="1">
      <c r="A439" s="28"/>
      <c r="B439" s="28"/>
      <c r="C439" s="13"/>
      <c r="D439" s="29"/>
      <c r="E439" s="30"/>
      <c r="F439" s="30"/>
      <c r="G439" s="30"/>
      <c r="H439" s="31"/>
      <c r="I439" s="30"/>
    </row>
    <row r="440" spans="1:9" s="3" customFormat="1" ht="18" customHeight="1">
      <c r="A440" s="28"/>
      <c r="B440" s="28"/>
      <c r="C440" s="13"/>
      <c r="D440" s="29"/>
      <c r="E440" s="30"/>
      <c r="F440" s="30"/>
      <c r="G440" s="30"/>
      <c r="H440" s="31"/>
      <c r="I440" s="30"/>
    </row>
    <row r="441" spans="1:9" s="3" customFormat="1" ht="18" customHeight="1">
      <c r="A441" s="28"/>
      <c r="B441" s="28"/>
      <c r="C441" s="13"/>
      <c r="D441" s="29"/>
      <c r="E441" s="30"/>
      <c r="F441" s="30"/>
      <c r="G441" s="30"/>
      <c r="H441" s="31"/>
      <c r="I441" s="30"/>
    </row>
    <row r="442" spans="1:9" s="3" customFormat="1" ht="18" customHeight="1">
      <c r="A442" s="28"/>
      <c r="B442" s="28"/>
      <c r="C442" s="13"/>
      <c r="D442" s="29"/>
      <c r="E442" s="30"/>
      <c r="F442" s="30"/>
      <c r="G442" s="30"/>
      <c r="H442" s="31"/>
      <c r="I442" s="30"/>
    </row>
    <row r="443" spans="1:9" s="3" customFormat="1" ht="18" customHeight="1">
      <c r="A443" s="28"/>
      <c r="B443" s="28"/>
      <c r="C443" s="13"/>
      <c r="D443" s="29"/>
      <c r="E443" s="30"/>
      <c r="F443" s="30"/>
      <c r="G443" s="30"/>
      <c r="H443" s="31"/>
      <c r="I443" s="30"/>
    </row>
    <row r="444" spans="1:9" s="3" customFormat="1" ht="18" customHeight="1">
      <c r="A444" s="28"/>
      <c r="B444" s="28"/>
      <c r="C444" s="13"/>
      <c r="D444" s="29"/>
      <c r="E444" s="30"/>
      <c r="F444" s="30"/>
      <c r="G444" s="30"/>
      <c r="H444" s="31"/>
      <c r="I444" s="30"/>
    </row>
    <row r="445" spans="1:9" s="3" customFormat="1" ht="18" customHeight="1">
      <c r="A445" s="28"/>
      <c r="B445" s="28"/>
      <c r="C445" s="13"/>
      <c r="D445" s="29"/>
      <c r="E445" s="30"/>
      <c r="F445" s="30"/>
      <c r="G445" s="30"/>
      <c r="H445" s="31"/>
      <c r="I445" s="30"/>
    </row>
    <row r="446" spans="1:9" s="3" customFormat="1" ht="18" customHeight="1">
      <c r="A446" s="28"/>
      <c r="B446" s="28"/>
      <c r="C446" s="13"/>
      <c r="D446" s="29"/>
      <c r="E446" s="30"/>
      <c r="F446" s="30"/>
      <c r="G446" s="30"/>
      <c r="H446" s="31"/>
      <c r="I446" s="30"/>
    </row>
    <row r="447" spans="1:9" s="3" customFormat="1" ht="18" customHeight="1">
      <c r="A447" s="28"/>
      <c r="B447" s="28"/>
      <c r="C447" s="13"/>
      <c r="D447" s="29"/>
      <c r="E447" s="30"/>
      <c r="F447" s="30"/>
      <c r="G447" s="30"/>
      <c r="H447" s="31"/>
      <c r="I447" s="30"/>
    </row>
    <row r="448" spans="1:9" s="3" customFormat="1" ht="18" customHeight="1">
      <c r="A448" s="28"/>
      <c r="B448" s="28"/>
      <c r="C448" s="13"/>
      <c r="D448" s="29"/>
      <c r="E448" s="30"/>
      <c r="F448" s="30"/>
      <c r="G448" s="30"/>
      <c r="H448" s="31"/>
      <c r="I448" s="30"/>
    </row>
    <row r="449" spans="1:9" s="3" customFormat="1" ht="18" customHeight="1">
      <c r="A449" s="28"/>
      <c r="B449" s="28"/>
      <c r="C449" s="13"/>
      <c r="D449" s="29"/>
      <c r="E449" s="30"/>
      <c r="F449" s="30"/>
      <c r="G449" s="30"/>
      <c r="H449" s="31"/>
      <c r="I449" s="30"/>
    </row>
    <row r="450" spans="1:9" s="3" customFormat="1" ht="18" customHeight="1">
      <c r="A450" s="28"/>
      <c r="B450" s="28"/>
      <c r="C450" s="13"/>
      <c r="D450" s="29"/>
      <c r="E450" s="30"/>
      <c r="F450" s="30"/>
      <c r="G450" s="30"/>
      <c r="H450" s="31"/>
      <c r="I450" s="30"/>
    </row>
    <row r="451" spans="1:9" s="3" customFormat="1" ht="18" customHeight="1">
      <c r="A451" s="28"/>
      <c r="B451" s="28"/>
      <c r="C451" s="13"/>
      <c r="D451" s="29"/>
      <c r="E451" s="30"/>
      <c r="F451" s="30"/>
      <c r="G451" s="30"/>
      <c r="H451" s="31"/>
      <c r="I451" s="30"/>
    </row>
    <row r="452" spans="1:9" s="3" customFormat="1" ht="18" customHeight="1">
      <c r="A452" s="28"/>
      <c r="B452" s="28"/>
      <c r="C452" s="13"/>
      <c r="D452" s="29"/>
      <c r="E452" s="30"/>
      <c r="F452" s="30"/>
      <c r="G452" s="30"/>
      <c r="H452" s="31"/>
      <c r="I452" s="30"/>
    </row>
    <row r="453" spans="1:9" s="3" customFormat="1" ht="18" customHeight="1">
      <c r="A453" s="28"/>
      <c r="B453" s="28"/>
      <c r="C453" s="13"/>
      <c r="D453" s="29"/>
      <c r="E453" s="30"/>
      <c r="F453" s="30"/>
      <c r="G453" s="30"/>
      <c r="H453" s="31"/>
      <c r="I453" s="30"/>
    </row>
    <row r="454" spans="1:9" s="3" customFormat="1" ht="18" customHeight="1">
      <c r="A454" s="28"/>
      <c r="B454" s="28"/>
      <c r="C454" s="13"/>
      <c r="D454" s="29"/>
      <c r="E454" s="30"/>
      <c r="F454" s="30"/>
      <c r="G454" s="30"/>
      <c r="H454" s="31"/>
      <c r="I454" s="30"/>
    </row>
    <row r="455" spans="1:9" s="3" customFormat="1" ht="18" customHeight="1">
      <c r="A455" s="28"/>
      <c r="B455" s="28"/>
      <c r="C455" s="13"/>
      <c r="D455" s="29"/>
      <c r="E455" s="30"/>
      <c r="F455" s="30"/>
      <c r="G455" s="30"/>
      <c r="H455" s="31"/>
      <c r="I455" s="30"/>
    </row>
    <row r="456" spans="1:9" s="3" customFormat="1" ht="18" customHeight="1">
      <c r="A456" s="28"/>
      <c r="B456" s="28"/>
      <c r="C456" s="13"/>
      <c r="D456" s="29"/>
      <c r="E456" s="30"/>
      <c r="F456" s="30"/>
      <c r="G456" s="30"/>
      <c r="H456" s="31"/>
      <c r="I456" s="30"/>
    </row>
    <row r="457" spans="1:9" s="3" customFormat="1" ht="18" customHeight="1">
      <c r="A457" s="28"/>
      <c r="B457" s="28"/>
      <c r="C457" s="13"/>
      <c r="D457" s="29"/>
      <c r="E457" s="30"/>
      <c r="F457" s="30"/>
      <c r="G457" s="30"/>
      <c r="H457" s="31"/>
      <c r="I457" s="30"/>
    </row>
    <row r="458" spans="1:9" s="3" customFormat="1" ht="18" customHeight="1">
      <c r="A458" s="28"/>
      <c r="B458" s="28"/>
      <c r="C458" s="13"/>
      <c r="D458" s="29"/>
      <c r="E458" s="30"/>
      <c r="F458" s="30"/>
      <c r="G458" s="30"/>
      <c r="H458" s="31"/>
      <c r="I458" s="30"/>
    </row>
    <row r="459" spans="1:9" s="3" customFormat="1" ht="18" customHeight="1">
      <c r="A459" s="28"/>
      <c r="B459" s="28"/>
      <c r="C459" s="13"/>
      <c r="D459" s="29"/>
      <c r="E459" s="30"/>
      <c r="F459" s="30"/>
      <c r="G459" s="30"/>
      <c r="H459" s="31"/>
      <c r="I459" s="30"/>
    </row>
    <row r="460" spans="1:9" s="3" customFormat="1" ht="18" customHeight="1">
      <c r="A460" s="28"/>
      <c r="B460" s="28"/>
      <c r="C460" s="13"/>
      <c r="D460" s="29"/>
      <c r="E460" s="30"/>
      <c r="F460" s="30"/>
      <c r="G460" s="30"/>
      <c r="H460" s="31"/>
      <c r="I460" s="30"/>
    </row>
    <row r="461" spans="1:9" s="3" customFormat="1" ht="18" customHeight="1">
      <c r="A461" s="28"/>
      <c r="B461" s="28"/>
      <c r="C461" s="13"/>
      <c r="D461" s="29"/>
      <c r="E461" s="30"/>
      <c r="F461" s="30"/>
      <c r="G461" s="30"/>
      <c r="H461" s="31"/>
      <c r="I461" s="30"/>
    </row>
    <row r="462" spans="1:9" s="3" customFormat="1" ht="18" customHeight="1">
      <c r="A462" s="28"/>
      <c r="B462" s="28"/>
      <c r="C462" s="13"/>
      <c r="D462" s="29"/>
      <c r="E462" s="30"/>
      <c r="F462" s="30"/>
      <c r="G462" s="30"/>
      <c r="H462" s="31"/>
      <c r="I462" s="30"/>
    </row>
    <row r="463" spans="1:9" s="3" customFormat="1" ht="18" customHeight="1">
      <c r="A463" s="28"/>
      <c r="B463" s="28"/>
      <c r="C463" s="13"/>
      <c r="D463" s="29"/>
      <c r="E463" s="30"/>
      <c r="F463" s="30"/>
      <c r="G463" s="30"/>
      <c r="H463" s="31"/>
      <c r="I463" s="30"/>
    </row>
    <row r="464" spans="1:9" s="3" customFormat="1" ht="18" customHeight="1">
      <c r="A464" s="28"/>
      <c r="B464" s="28"/>
      <c r="C464" s="13"/>
      <c r="D464" s="29"/>
      <c r="E464" s="30"/>
      <c r="F464" s="30"/>
      <c r="G464" s="30"/>
      <c r="H464" s="31"/>
      <c r="I464" s="30"/>
    </row>
    <row r="465" spans="1:9" s="3" customFormat="1" ht="18" customHeight="1">
      <c r="A465" s="28"/>
      <c r="B465" s="28"/>
      <c r="C465" s="13"/>
      <c r="D465" s="29"/>
      <c r="E465" s="30"/>
      <c r="F465" s="30"/>
      <c r="G465" s="30"/>
      <c r="H465" s="31"/>
      <c r="I465" s="30"/>
    </row>
    <row r="466" spans="1:9" s="3" customFormat="1" ht="18" customHeight="1">
      <c r="A466" s="28"/>
      <c r="B466" s="28"/>
      <c r="C466" s="13"/>
      <c r="D466" s="29"/>
      <c r="E466" s="30"/>
      <c r="F466" s="30"/>
      <c r="G466" s="30"/>
      <c r="H466" s="31"/>
      <c r="I466" s="30"/>
    </row>
    <row r="467" spans="1:9" s="3" customFormat="1" ht="18" customHeight="1">
      <c r="A467" s="28"/>
      <c r="B467" s="28"/>
      <c r="C467" s="13"/>
      <c r="D467" s="29"/>
      <c r="E467" s="30"/>
      <c r="F467" s="30"/>
      <c r="G467" s="30"/>
      <c r="H467" s="31"/>
      <c r="I467" s="30"/>
    </row>
    <row r="468" spans="1:9" s="3" customFormat="1" ht="18" customHeight="1">
      <c r="A468" s="28"/>
      <c r="B468" s="28"/>
      <c r="C468" s="13"/>
      <c r="D468" s="29"/>
      <c r="E468" s="30"/>
      <c r="F468" s="30"/>
      <c r="G468" s="30"/>
      <c r="H468" s="31"/>
      <c r="I468" s="30"/>
    </row>
    <row r="469" spans="1:9" s="3" customFormat="1" ht="18" customHeight="1">
      <c r="A469" s="28"/>
      <c r="B469" s="28"/>
      <c r="C469" s="13"/>
      <c r="D469" s="29"/>
      <c r="E469" s="30"/>
      <c r="F469" s="30"/>
      <c r="G469" s="30"/>
      <c r="H469" s="31"/>
      <c r="I469" s="30"/>
    </row>
    <row r="470" spans="1:9" s="3" customFormat="1" ht="18" customHeight="1">
      <c r="A470" s="28"/>
      <c r="B470" s="28"/>
      <c r="C470" s="13"/>
      <c r="D470" s="29"/>
      <c r="E470" s="30"/>
      <c r="F470" s="30"/>
      <c r="G470" s="30"/>
      <c r="H470" s="31"/>
      <c r="I470" s="30"/>
    </row>
    <row r="471" spans="1:9" s="3" customFormat="1" ht="18" customHeight="1">
      <c r="A471" s="28"/>
      <c r="B471" s="28"/>
      <c r="C471" s="13"/>
      <c r="D471" s="29"/>
      <c r="E471" s="30"/>
      <c r="F471" s="30"/>
      <c r="G471" s="30"/>
      <c r="H471" s="31"/>
      <c r="I471" s="30"/>
    </row>
    <row r="472" spans="1:9" s="3" customFormat="1" ht="18" customHeight="1">
      <c r="A472" s="28"/>
      <c r="B472" s="28"/>
      <c r="C472" s="13"/>
      <c r="D472" s="29"/>
      <c r="E472" s="30"/>
      <c r="F472" s="30"/>
      <c r="G472" s="30"/>
      <c r="H472" s="31"/>
      <c r="I472" s="30"/>
    </row>
    <row r="473" spans="1:9" s="3" customFormat="1" ht="18" customHeight="1">
      <c r="A473" s="28"/>
      <c r="B473" s="28"/>
      <c r="C473" s="13"/>
      <c r="D473" s="29"/>
      <c r="E473" s="30"/>
      <c r="F473" s="30"/>
      <c r="G473" s="30"/>
      <c r="H473" s="31"/>
      <c r="I473" s="30"/>
    </row>
    <row r="474" spans="1:9" s="3" customFormat="1" ht="18" customHeight="1">
      <c r="A474" s="28"/>
      <c r="B474" s="28"/>
      <c r="C474" s="13"/>
      <c r="D474" s="29"/>
      <c r="E474" s="30"/>
      <c r="F474" s="30"/>
      <c r="G474" s="30"/>
      <c r="H474" s="31"/>
      <c r="I474" s="30"/>
    </row>
    <row r="475" spans="1:9" s="3" customFormat="1" ht="18" customHeight="1">
      <c r="A475" s="28"/>
      <c r="B475" s="28"/>
      <c r="C475" s="13"/>
      <c r="D475" s="29"/>
      <c r="E475" s="30"/>
      <c r="F475" s="30"/>
      <c r="G475" s="30"/>
      <c r="H475" s="31"/>
      <c r="I475" s="30"/>
    </row>
    <row r="476" spans="1:9" s="3" customFormat="1" ht="18" customHeight="1">
      <c r="A476" s="28"/>
      <c r="B476" s="28"/>
      <c r="C476" s="13"/>
      <c r="D476" s="29"/>
      <c r="E476" s="30"/>
      <c r="F476" s="30"/>
      <c r="G476" s="30"/>
      <c r="H476" s="31"/>
      <c r="I476" s="30"/>
    </row>
    <row r="477" spans="1:9" s="3" customFormat="1" ht="18" customHeight="1">
      <c r="A477" s="28"/>
      <c r="B477" s="28"/>
      <c r="C477" s="13"/>
      <c r="D477" s="29"/>
      <c r="E477" s="30"/>
      <c r="F477" s="30"/>
      <c r="G477" s="30"/>
      <c r="H477" s="31"/>
      <c r="I477" s="30"/>
    </row>
    <row r="478" spans="1:9" s="3" customFormat="1" ht="18" customHeight="1">
      <c r="A478" s="28"/>
      <c r="B478" s="28"/>
      <c r="C478" s="13"/>
      <c r="D478" s="29"/>
      <c r="E478" s="30"/>
      <c r="F478" s="30"/>
      <c r="G478" s="30"/>
      <c r="H478" s="31"/>
      <c r="I478" s="30"/>
    </row>
    <row r="479" spans="1:9" s="3" customFormat="1" ht="18" customHeight="1">
      <c r="A479" s="28"/>
      <c r="B479" s="28"/>
      <c r="C479" s="13"/>
      <c r="D479" s="29"/>
      <c r="E479" s="30"/>
      <c r="F479" s="30"/>
      <c r="G479" s="30"/>
      <c r="H479" s="31"/>
      <c r="I479" s="30"/>
    </row>
    <row r="480" spans="1:9" s="3" customFormat="1" ht="18" customHeight="1">
      <c r="A480" s="28"/>
      <c r="B480" s="28"/>
      <c r="C480" s="13"/>
      <c r="D480" s="29"/>
      <c r="E480" s="30"/>
      <c r="F480" s="30"/>
      <c r="G480" s="30"/>
      <c r="H480" s="31"/>
      <c r="I480" s="30"/>
    </row>
    <row r="481" spans="1:9" s="3" customFormat="1" ht="18" customHeight="1">
      <c r="A481" s="28"/>
      <c r="B481" s="28"/>
      <c r="C481" s="13"/>
      <c r="D481" s="29"/>
      <c r="E481" s="30"/>
      <c r="F481" s="30"/>
      <c r="G481" s="30"/>
      <c r="H481" s="31"/>
      <c r="I481" s="30"/>
    </row>
    <row r="482" spans="1:9" s="3" customFormat="1" ht="18" customHeight="1">
      <c r="A482" s="28"/>
      <c r="B482" s="28"/>
      <c r="C482" s="13"/>
      <c r="D482" s="29"/>
      <c r="E482" s="30"/>
      <c r="F482" s="30"/>
      <c r="G482" s="30"/>
      <c r="H482" s="31"/>
      <c r="I482" s="30"/>
    </row>
    <row r="483" spans="1:9" s="3" customFormat="1" ht="18" customHeight="1">
      <c r="A483" s="28"/>
      <c r="B483" s="28"/>
      <c r="C483" s="13"/>
      <c r="D483" s="29"/>
      <c r="E483" s="30"/>
      <c r="F483" s="30"/>
      <c r="G483" s="30"/>
      <c r="H483" s="31"/>
      <c r="I483" s="30"/>
    </row>
    <row r="484" spans="1:9" s="3" customFormat="1" ht="18" customHeight="1">
      <c r="A484" s="28"/>
      <c r="B484" s="28"/>
      <c r="C484" s="13"/>
      <c r="D484" s="29"/>
      <c r="E484" s="30"/>
      <c r="F484" s="30"/>
      <c r="G484" s="30"/>
      <c r="H484" s="31"/>
      <c r="I484" s="30"/>
    </row>
    <row r="485" spans="1:9" s="3" customFormat="1" ht="18" customHeight="1">
      <c r="A485" s="28"/>
      <c r="B485" s="28"/>
      <c r="C485" s="13"/>
      <c r="D485" s="29"/>
      <c r="E485" s="30"/>
      <c r="F485" s="30"/>
      <c r="G485" s="30"/>
      <c r="H485" s="31"/>
      <c r="I485" s="30"/>
    </row>
    <row r="486" spans="1:9" s="3" customFormat="1" ht="18" customHeight="1">
      <c r="A486" s="28"/>
      <c r="B486" s="28"/>
      <c r="C486" s="13"/>
      <c r="D486" s="29"/>
      <c r="E486" s="30"/>
      <c r="F486" s="30"/>
      <c r="G486" s="30"/>
      <c r="H486" s="31"/>
      <c r="I486" s="30"/>
    </row>
    <row r="487" spans="1:9" s="3" customFormat="1" ht="18" customHeight="1">
      <c r="A487" s="28"/>
      <c r="B487" s="28"/>
      <c r="C487" s="13"/>
      <c r="D487" s="29"/>
      <c r="E487" s="30"/>
      <c r="F487" s="30"/>
      <c r="G487" s="30"/>
      <c r="H487" s="31"/>
      <c r="I487" s="30"/>
    </row>
    <row r="488" spans="1:9" s="3" customFormat="1" ht="18" customHeight="1">
      <c r="A488" s="28"/>
      <c r="B488" s="28"/>
      <c r="C488" s="13"/>
      <c r="D488" s="29"/>
      <c r="E488" s="30"/>
      <c r="F488" s="30"/>
      <c r="G488" s="30"/>
      <c r="H488" s="31"/>
      <c r="I488" s="30"/>
    </row>
    <row r="489" spans="1:9" s="3" customFormat="1" ht="18" customHeight="1">
      <c r="A489" s="28"/>
      <c r="B489" s="28"/>
      <c r="C489" s="13"/>
      <c r="D489" s="29"/>
      <c r="E489" s="30"/>
      <c r="F489" s="30"/>
      <c r="G489" s="30"/>
      <c r="H489" s="31"/>
      <c r="I489" s="30"/>
    </row>
    <row r="490" spans="1:9" s="3" customFormat="1" ht="18" customHeight="1">
      <c r="A490" s="28"/>
      <c r="B490" s="28"/>
      <c r="C490" s="13"/>
      <c r="D490" s="29"/>
      <c r="E490" s="30"/>
      <c r="F490" s="30"/>
      <c r="G490" s="30"/>
      <c r="H490" s="31"/>
      <c r="I490" s="30"/>
    </row>
    <row r="491" spans="1:9" s="3" customFormat="1" ht="18" customHeight="1">
      <c r="A491" s="28"/>
      <c r="B491" s="28"/>
      <c r="C491" s="13"/>
      <c r="D491" s="29"/>
      <c r="E491" s="30"/>
      <c r="F491" s="30"/>
      <c r="G491" s="30"/>
      <c r="H491" s="31"/>
      <c r="I491" s="30"/>
    </row>
    <row r="492" spans="1:9" s="3" customFormat="1" ht="18" customHeight="1">
      <c r="A492" s="28"/>
      <c r="B492" s="28"/>
      <c r="C492" s="13"/>
      <c r="D492" s="29"/>
      <c r="E492" s="30"/>
      <c r="F492" s="30"/>
      <c r="G492" s="30"/>
      <c r="H492" s="31"/>
      <c r="I492" s="30"/>
    </row>
    <row r="493" spans="1:9" s="3" customFormat="1" ht="18" customHeight="1">
      <c r="A493" s="28"/>
      <c r="B493" s="28"/>
      <c r="C493" s="13"/>
      <c r="D493" s="29"/>
      <c r="E493" s="30"/>
      <c r="F493" s="30"/>
      <c r="G493" s="30"/>
      <c r="H493" s="31"/>
      <c r="I493" s="30"/>
    </row>
    <row r="494" spans="1:9" s="3" customFormat="1" ht="18" customHeight="1">
      <c r="A494" s="28"/>
      <c r="B494" s="28"/>
      <c r="C494" s="13"/>
      <c r="D494" s="29"/>
      <c r="E494" s="30"/>
      <c r="F494" s="30"/>
      <c r="G494" s="30"/>
      <c r="H494" s="31"/>
      <c r="I494" s="30"/>
    </row>
    <row r="495" spans="1:9" s="3" customFormat="1" ht="18" customHeight="1">
      <c r="A495" s="28"/>
      <c r="B495" s="28"/>
      <c r="C495" s="13"/>
      <c r="D495" s="29"/>
      <c r="E495" s="30"/>
      <c r="F495" s="30"/>
      <c r="G495" s="30"/>
      <c r="H495" s="31"/>
      <c r="I495" s="30"/>
    </row>
    <row r="496" spans="1:9" s="3" customFormat="1" ht="18" customHeight="1">
      <c r="A496" s="28"/>
      <c r="B496" s="28"/>
      <c r="C496" s="13"/>
      <c r="D496" s="29"/>
      <c r="E496" s="30"/>
      <c r="F496" s="30"/>
      <c r="G496" s="30"/>
      <c r="H496" s="31"/>
      <c r="I496" s="30"/>
    </row>
    <row r="497" spans="1:9" s="3" customFormat="1" ht="18" customHeight="1">
      <c r="A497" s="28"/>
      <c r="B497" s="28"/>
      <c r="C497" s="13"/>
      <c r="D497" s="29"/>
      <c r="E497" s="30"/>
      <c r="F497" s="30"/>
      <c r="G497" s="30"/>
      <c r="H497" s="31"/>
      <c r="I497" s="30"/>
    </row>
    <row r="498" spans="1:9" s="3" customFormat="1" ht="18" customHeight="1">
      <c r="A498" s="28"/>
      <c r="B498" s="28"/>
      <c r="C498" s="13"/>
      <c r="D498" s="29"/>
      <c r="E498" s="30"/>
      <c r="F498" s="30"/>
      <c r="G498" s="30"/>
      <c r="H498" s="31"/>
      <c r="I498" s="30"/>
    </row>
    <row r="499" spans="1:9" s="3" customFormat="1" ht="18" customHeight="1">
      <c r="A499" s="28"/>
      <c r="B499" s="28"/>
      <c r="C499" s="13"/>
      <c r="D499" s="29"/>
      <c r="E499" s="30"/>
      <c r="F499" s="30"/>
      <c r="G499" s="30"/>
      <c r="H499" s="31"/>
      <c r="I499" s="30"/>
    </row>
    <row r="500" spans="1:9" s="3" customFormat="1" ht="18" customHeight="1">
      <c r="A500" s="28"/>
      <c r="B500" s="28"/>
      <c r="C500" s="13"/>
      <c r="D500" s="29"/>
      <c r="E500" s="30"/>
      <c r="F500" s="30"/>
      <c r="G500" s="30"/>
      <c r="H500" s="31"/>
      <c r="I500" s="30"/>
    </row>
    <row r="501" spans="1:9" s="3" customFormat="1" ht="18" customHeight="1">
      <c r="A501" s="28"/>
      <c r="B501" s="28"/>
      <c r="C501" s="13"/>
      <c r="D501" s="29"/>
      <c r="E501" s="30"/>
      <c r="F501" s="30"/>
      <c r="G501" s="30"/>
      <c r="H501" s="31"/>
      <c r="I501" s="30"/>
    </row>
    <row r="502" spans="1:9" s="3" customFormat="1" ht="18" customHeight="1">
      <c r="A502" s="28"/>
      <c r="B502" s="28"/>
      <c r="C502" s="13"/>
      <c r="D502" s="29"/>
      <c r="E502" s="30"/>
      <c r="F502" s="30"/>
      <c r="G502" s="30"/>
      <c r="H502" s="31"/>
      <c r="I502" s="30"/>
    </row>
    <row r="503" spans="1:9" s="3" customFormat="1" ht="18" customHeight="1">
      <c r="A503" s="28"/>
      <c r="B503" s="28"/>
      <c r="C503" s="13"/>
      <c r="D503" s="29"/>
      <c r="E503" s="30"/>
      <c r="F503" s="30"/>
      <c r="G503" s="30"/>
      <c r="H503" s="31"/>
      <c r="I503" s="30"/>
    </row>
    <row r="504" spans="1:9" s="3" customFormat="1" ht="18" customHeight="1">
      <c r="A504" s="28"/>
      <c r="B504" s="28"/>
      <c r="C504" s="13"/>
      <c r="D504" s="29"/>
      <c r="E504" s="30"/>
      <c r="F504" s="30"/>
      <c r="G504" s="30"/>
      <c r="H504" s="31"/>
      <c r="I504" s="30"/>
    </row>
    <row r="505" spans="1:9" s="3" customFormat="1" ht="18" customHeight="1">
      <c r="A505" s="28"/>
      <c r="B505" s="28"/>
      <c r="C505" s="13"/>
      <c r="D505" s="29"/>
      <c r="E505" s="30"/>
      <c r="F505" s="30"/>
      <c r="G505" s="30"/>
      <c r="H505" s="31"/>
      <c r="I505" s="30"/>
    </row>
    <row r="506" spans="1:9" s="3" customFormat="1" ht="18" customHeight="1">
      <c r="A506" s="28"/>
      <c r="B506" s="28"/>
      <c r="C506" s="13"/>
      <c r="D506" s="29"/>
      <c r="E506" s="30"/>
      <c r="F506" s="30"/>
      <c r="G506" s="30"/>
      <c r="H506" s="31"/>
      <c r="I506" s="30"/>
    </row>
    <row r="507" spans="1:9" s="3" customFormat="1" ht="18" customHeight="1">
      <c r="A507" s="28"/>
      <c r="B507" s="28"/>
      <c r="C507" s="13"/>
      <c r="D507" s="29"/>
      <c r="E507" s="30"/>
      <c r="F507" s="30"/>
      <c r="G507" s="30"/>
      <c r="H507" s="31"/>
      <c r="I507" s="30"/>
    </row>
    <row r="508" spans="1:9" s="3" customFormat="1" ht="18" customHeight="1">
      <c r="A508" s="28"/>
      <c r="B508" s="28"/>
      <c r="C508" s="13"/>
      <c r="D508" s="29"/>
      <c r="E508" s="30"/>
      <c r="F508" s="30"/>
      <c r="G508" s="30"/>
      <c r="H508" s="31"/>
      <c r="I508" s="30"/>
    </row>
    <row r="509" spans="1:9" s="3" customFormat="1" ht="18" customHeight="1">
      <c r="A509" s="28"/>
      <c r="B509" s="28"/>
      <c r="C509" s="13"/>
      <c r="D509" s="29"/>
      <c r="E509" s="30"/>
      <c r="F509" s="30"/>
      <c r="G509" s="30"/>
      <c r="H509" s="31"/>
      <c r="I509" s="30"/>
    </row>
    <row r="510" spans="1:9" s="3" customFormat="1" ht="18" customHeight="1">
      <c r="A510" s="28"/>
      <c r="B510" s="28"/>
      <c r="C510" s="13"/>
      <c r="D510" s="29"/>
      <c r="E510" s="30"/>
      <c r="F510" s="30"/>
      <c r="G510" s="30"/>
      <c r="H510" s="31"/>
      <c r="I510" s="30"/>
    </row>
    <row r="511" spans="1:9" s="3" customFormat="1" ht="18" customHeight="1">
      <c r="A511" s="28"/>
      <c r="B511" s="28"/>
      <c r="C511" s="13"/>
      <c r="D511" s="29"/>
      <c r="E511" s="30"/>
      <c r="F511" s="30"/>
      <c r="G511" s="30"/>
      <c r="H511" s="31"/>
      <c r="I511" s="30"/>
    </row>
    <row r="512" spans="1:9" s="3" customFormat="1" ht="18" customHeight="1">
      <c r="A512" s="28"/>
      <c r="B512" s="28"/>
      <c r="C512" s="13"/>
      <c r="D512" s="29"/>
      <c r="E512" s="30"/>
      <c r="F512" s="30"/>
      <c r="G512" s="30"/>
      <c r="H512" s="31"/>
      <c r="I512" s="30"/>
    </row>
    <row r="513" spans="1:9" s="3" customFormat="1" ht="18" customHeight="1">
      <c r="A513" s="28"/>
      <c r="B513" s="28"/>
      <c r="C513" s="13"/>
      <c r="D513" s="29"/>
      <c r="E513" s="30"/>
      <c r="F513" s="30"/>
      <c r="G513" s="30"/>
      <c r="H513" s="31"/>
      <c r="I513" s="30"/>
    </row>
    <row r="514" spans="1:9" s="3" customFormat="1" ht="18" customHeight="1">
      <c r="A514" s="28"/>
      <c r="B514" s="28"/>
      <c r="C514" s="13"/>
      <c r="D514" s="29"/>
      <c r="E514" s="30"/>
      <c r="F514" s="30"/>
      <c r="G514" s="30"/>
      <c r="H514" s="31"/>
      <c r="I514" s="30"/>
    </row>
    <row r="515" spans="1:9" s="3" customFormat="1" ht="18" customHeight="1">
      <c r="A515" s="28"/>
      <c r="B515" s="28"/>
      <c r="C515" s="13"/>
      <c r="D515" s="29"/>
      <c r="E515" s="30"/>
      <c r="F515" s="30"/>
      <c r="G515" s="30"/>
      <c r="H515" s="31"/>
      <c r="I515" s="30"/>
    </row>
    <row r="516" spans="1:9" s="3" customFormat="1" ht="18" customHeight="1">
      <c r="A516" s="28"/>
      <c r="B516" s="28"/>
      <c r="C516" s="13"/>
      <c r="D516" s="29"/>
      <c r="E516" s="30"/>
      <c r="F516" s="30"/>
      <c r="G516" s="30"/>
      <c r="H516" s="31"/>
      <c r="I516" s="30"/>
    </row>
    <row r="517" spans="1:9" s="3" customFormat="1" ht="18" customHeight="1">
      <c r="A517" s="28"/>
      <c r="B517" s="28"/>
      <c r="C517" s="13"/>
      <c r="D517" s="29"/>
      <c r="E517" s="30"/>
      <c r="F517" s="30"/>
      <c r="G517" s="30"/>
      <c r="H517" s="31"/>
      <c r="I517" s="30"/>
    </row>
    <row r="518" spans="1:9" s="3" customFormat="1" ht="18" customHeight="1">
      <c r="A518" s="28"/>
      <c r="B518" s="28"/>
      <c r="C518" s="13"/>
      <c r="D518" s="29"/>
      <c r="E518" s="30"/>
      <c r="F518" s="30"/>
      <c r="G518" s="30"/>
      <c r="H518" s="31"/>
      <c r="I518" s="30"/>
    </row>
    <row r="519" spans="1:9" s="3" customFormat="1" ht="18" customHeight="1">
      <c r="A519" s="28"/>
      <c r="B519" s="28"/>
      <c r="C519" s="13"/>
      <c r="D519" s="29"/>
      <c r="E519" s="30"/>
      <c r="F519" s="30"/>
      <c r="G519" s="30"/>
      <c r="H519" s="31"/>
      <c r="I519" s="30"/>
    </row>
    <row r="520" spans="1:9" s="3" customFormat="1" ht="18" customHeight="1">
      <c r="A520" s="28"/>
      <c r="B520" s="28"/>
      <c r="C520" s="13"/>
      <c r="D520" s="29"/>
      <c r="E520" s="30"/>
      <c r="F520" s="30"/>
      <c r="G520" s="30"/>
      <c r="H520" s="31"/>
      <c r="I520" s="30"/>
    </row>
    <row r="521" spans="1:9" s="3" customFormat="1" ht="18" customHeight="1">
      <c r="A521" s="28"/>
      <c r="B521" s="28"/>
      <c r="C521" s="13"/>
      <c r="D521" s="29"/>
      <c r="E521" s="30"/>
      <c r="F521" s="30"/>
      <c r="G521" s="30"/>
      <c r="H521" s="31"/>
      <c r="I521" s="30"/>
    </row>
    <row r="522" spans="1:9" s="3" customFormat="1" ht="18" customHeight="1">
      <c r="A522" s="28"/>
      <c r="B522" s="28"/>
      <c r="C522" s="13"/>
      <c r="D522" s="29"/>
      <c r="E522" s="30"/>
      <c r="F522" s="30"/>
      <c r="G522" s="30"/>
      <c r="H522" s="31"/>
      <c r="I522" s="30"/>
    </row>
    <row r="523" spans="1:9" s="3" customFormat="1" ht="18" customHeight="1">
      <c r="A523" s="28"/>
      <c r="B523" s="28"/>
      <c r="C523" s="13"/>
      <c r="D523" s="29"/>
      <c r="E523" s="30"/>
      <c r="F523" s="30"/>
      <c r="G523" s="30"/>
      <c r="H523" s="31"/>
      <c r="I523" s="30"/>
    </row>
    <row r="524" spans="1:9" s="3" customFormat="1" ht="18" customHeight="1">
      <c r="A524" s="28"/>
      <c r="B524" s="28"/>
      <c r="C524" s="13"/>
      <c r="D524" s="29"/>
      <c r="E524" s="30"/>
      <c r="F524" s="30"/>
      <c r="G524" s="30"/>
      <c r="H524" s="31"/>
      <c r="I524" s="30"/>
    </row>
    <row r="525" spans="1:9" s="3" customFormat="1" ht="18" customHeight="1">
      <c r="A525" s="28"/>
      <c r="B525" s="28"/>
      <c r="C525" s="13"/>
      <c r="D525" s="29"/>
      <c r="E525" s="30"/>
      <c r="F525" s="30"/>
      <c r="G525" s="30"/>
      <c r="H525" s="31"/>
      <c r="I525" s="30"/>
    </row>
    <row r="526" spans="1:9" s="3" customFormat="1" ht="18" customHeight="1">
      <c r="A526" s="28"/>
      <c r="B526" s="28"/>
      <c r="C526" s="13"/>
      <c r="D526" s="29"/>
      <c r="E526" s="30"/>
      <c r="F526" s="30"/>
      <c r="G526" s="30"/>
      <c r="H526" s="31"/>
      <c r="I526" s="30"/>
    </row>
    <row r="527" spans="1:9" s="3" customFormat="1" ht="18" customHeight="1">
      <c r="A527" s="28"/>
      <c r="B527" s="28"/>
      <c r="C527" s="13"/>
      <c r="D527" s="29"/>
      <c r="E527" s="30"/>
      <c r="F527" s="30"/>
      <c r="G527" s="30"/>
      <c r="H527" s="31"/>
      <c r="I527" s="30"/>
    </row>
    <row r="528" spans="1:9" s="3" customFormat="1" ht="18" customHeight="1">
      <c r="A528" s="28"/>
      <c r="B528" s="28"/>
      <c r="C528" s="13"/>
      <c r="D528" s="29"/>
      <c r="E528" s="30"/>
      <c r="F528" s="30"/>
      <c r="G528" s="30"/>
      <c r="H528" s="31"/>
      <c r="I528" s="30"/>
    </row>
    <row r="529" spans="1:9" s="3" customFormat="1" ht="18" customHeight="1">
      <c r="A529" s="28"/>
      <c r="B529" s="28"/>
      <c r="C529" s="13"/>
      <c r="D529" s="29"/>
      <c r="E529" s="30"/>
      <c r="F529" s="30"/>
      <c r="G529" s="30"/>
      <c r="H529" s="31"/>
      <c r="I529" s="30"/>
    </row>
    <row r="530" spans="1:9" s="3" customFormat="1" ht="18" customHeight="1">
      <c r="A530" s="28"/>
      <c r="B530" s="28"/>
      <c r="C530" s="13"/>
      <c r="D530" s="29"/>
      <c r="E530" s="30"/>
      <c r="F530" s="30"/>
      <c r="G530" s="30"/>
      <c r="H530" s="31"/>
      <c r="I530" s="30"/>
    </row>
    <row r="531" spans="1:9" s="3" customFormat="1" ht="18" customHeight="1">
      <c r="A531" s="28"/>
      <c r="B531" s="28"/>
      <c r="C531" s="13"/>
      <c r="D531" s="29"/>
      <c r="E531" s="30"/>
      <c r="F531" s="30"/>
      <c r="G531" s="30"/>
      <c r="H531" s="31"/>
      <c r="I531" s="30"/>
    </row>
    <row r="532" spans="1:9" s="3" customFormat="1" ht="18" customHeight="1">
      <c r="A532" s="28"/>
      <c r="B532" s="28"/>
      <c r="C532" s="13"/>
      <c r="D532" s="29"/>
      <c r="E532" s="30"/>
      <c r="F532" s="30"/>
      <c r="G532" s="30"/>
      <c r="H532" s="31"/>
      <c r="I532" s="30"/>
    </row>
    <row r="533" spans="1:9" s="3" customFormat="1" ht="18" customHeight="1">
      <c r="A533" s="28"/>
      <c r="B533" s="28"/>
      <c r="C533" s="13"/>
      <c r="D533" s="29"/>
      <c r="E533" s="30"/>
      <c r="F533" s="30"/>
      <c r="G533" s="30"/>
      <c r="H533" s="31"/>
      <c r="I533" s="30"/>
    </row>
    <row r="534" spans="1:9" s="3" customFormat="1" ht="18" customHeight="1">
      <c r="A534" s="28"/>
      <c r="B534" s="28"/>
      <c r="C534" s="13"/>
      <c r="D534" s="29"/>
      <c r="E534" s="30"/>
      <c r="F534" s="30"/>
      <c r="G534" s="30"/>
      <c r="H534" s="31"/>
      <c r="I534" s="30"/>
    </row>
    <row r="535" spans="1:9" s="3" customFormat="1" ht="18" customHeight="1">
      <c r="A535" s="28"/>
      <c r="B535" s="28"/>
      <c r="C535" s="13"/>
      <c r="D535" s="29"/>
      <c r="E535" s="30"/>
      <c r="F535" s="30"/>
      <c r="G535" s="30"/>
      <c r="H535" s="31"/>
      <c r="I535" s="30"/>
    </row>
    <row r="536" spans="1:9" s="3" customFormat="1" ht="18" customHeight="1">
      <c r="A536" s="28"/>
      <c r="B536" s="28"/>
      <c r="C536" s="13"/>
      <c r="D536" s="29"/>
      <c r="E536" s="30"/>
      <c r="F536" s="30"/>
      <c r="G536" s="30"/>
      <c r="H536" s="31"/>
      <c r="I536" s="30"/>
    </row>
    <row r="537" spans="1:9" s="3" customFormat="1" ht="18" customHeight="1">
      <c r="A537" s="28"/>
      <c r="B537" s="28"/>
      <c r="C537" s="13"/>
      <c r="D537" s="29"/>
      <c r="E537" s="30"/>
      <c r="F537" s="30"/>
      <c r="G537" s="30"/>
      <c r="H537" s="31"/>
      <c r="I537" s="30"/>
    </row>
    <row r="538" spans="1:9" s="3" customFormat="1" ht="18" customHeight="1">
      <c r="A538" s="28"/>
      <c r="B538" s="28"/>
      <c r="C538" s="13"/>
      <c r="D538" s="29"/>
      <c r="E538" s="30"/>
      <c r="F538" s="30"/>
      <c r="G538" s="30"/>
      <c r="H538" s="31"/>
      <c r="I538" s="30"/>
    </row>
    <row r="539" spans="1:9" s="3" customFormat="1" ht="18" customHeight="1">
      <c r="A539" s="28"/>
      <c r="B539" s="28"/>
      <c r="C539" s="13"/>
      <c r="D539" s="29"/>
      <c r="E539" s="30"/>
      <c r="F539" s="30"/>
      <c r="G539" s="30"/>
      <c r="H539" s="31"/>
      <c r="I539" s="30"/>
    </row>
    <row r="540" spans="1:9" s="3" customFormat="1" ht="18" customHeight="1">
      <c r="A540" s="28"/>
      <c r="B540" s="28"/>
      <c r="C540" s="13"/>
      <c r="D540" s="29"/>
      <c r="E540" s="30"/>
      <c r="F540" s="30"/>
      <c r="G540" s="30"/>
      <c r="H540" s="31"/>
      <c r="I540" s="30"/>
    </row>
    <row r="541" spans="1:9" s="3" customFormat="1" ht="18" customHeight="1">
      <c r="A541" s="28"/>
      <c r="B541" s="28"/>
      <c r="C541" s="13"/>
      <c r="D541" s="29"/>
      <c r="E541" s="30"/>
      <c r="F541" s="30"/>
      <c r="G541" s="30"/>
      <c r="H541" s="31"/>
      <c r="I541" s="30"/>
    </row>
    <row r="542" spans="1:9" s="3" customFormat="1" ht="18" customHeight="1">
      <c r="A542" s="28"/>
      <c r="B542" s="28"/>
      <c r="C542" s="13"/>
      <c r="D542" s="29"/>
      <c r="E542" s="30"/>
      <c r="F542" s="30"/>
      <c r="G542" s="30"/>
      <c r="H542" s="31"/>
      <c r="I542" s="30"/>
    </row>
    <row r="543" spans="1:9" s="3" customFormat="1" ht="18" customHeight="1">
      <c r="A543" s="28"/>
      <c r="B543" s="28"/>
      <c r="C543" s="13"/>
      <c r="D543" s="29"/>
      <c r="E543" s="30"/>
      <c r="F543" s="30"/>
      <c r="G543" s="30"/>
      <c r="H543" s="31"/>
      <c r="I543" s="30"/>
    </row>
    <row r="544" spans="1:9" s="3" customFormat="1" ht="18" customHeight="1">
      <c r="A544" s="28"/>
      <c r="B544" s="28"/>
      <c r="C544" s="13"/>
      <c r="D544" s="29"/>
      <c r="E544" s="30"/>
      <c r="F544" s="30"/>
      <c r="G544" s="30"/>
      <c r="H544" s="31"/>
      <c r="I544" s="30"/>
    </row>
    <row r="545" spans="1:9" s="3" customFormat="1" ht="18" customHeight="1">
      <c r="A545" s="28"/>
      <c r="B545" s="28"/>
      <c r="C545" s="13"/>
      <c r="D545" s="29"/>
      <c r="E545" s="30"/>
      <c r="F545" s="30"/>
      <c r="G545" s="30"/>
      <c r="H545" s="31"/>
      <c r="I545" s="30"/>
    </row>
    <row r="546" spans="1:9" s="3" customFormat="1" ht="18" customHeight="1">
      <c r="A546" s="28"/>
      <c r="B546" s="28"/>
      <c r="C546" s="13"/>
      <c r="D546" s="29"/>
      <c r="E546" s="30"/>
      <c r="F546" s="30"/>
      <c r="G546" s="30"/>
      <c r="H546" s="31"/>
      <c r="I546" s="30"/>
    </row>
    <row r="547" spans="1:9" s="3" customFormat="1" ht="18" customHeight="1">
      <c r="A547" s="28"/>
      <c r="B547" s="28"/>
      <c r="C547" s="13"/>
      <c r="D547" s="29"/>
      <c r="E547" s="30"/>
      <c r="F547" s="30"/>
      <c r="G547" s="30"/>
      <c r="H547" s="31"/>
      <c r="I547" s="30"/>
    </row>
    <row r="548" spans="1:9" s="3" customFormat="1" ht="18" customHeight="1">
      <c r="A548" s="28"/>
      <c r="B548" s="28"/>
      <c r="C548" s="13"/>
      <c r="D548" s="29"/>
      <c r="E548" s="30"/>
      <c r="F548" s="30"/>
      <c r="G548" s="30"/>
      <c r="H548" s="31"/>
      <c r="I548" s="30"/>
    </row>
    <row r="549" spans="1:9" s="3" customFormat="1" ht="18" customHeight="1">
      <c r="A549" s="28"/>
      <c r="B549" s="28"/>
      <c r="C549" s="13"/>
      <c r="D549" s="29"/>
      <c r="E549" s="30"/>
      <c r="F549" s="30"/>
      <c r="G549" s="30"/>
      <c r="H549" s="31"/>
      <c r="I549" s="30"/>
    </row>
    <row r="550" spans="1:9" s="3" customFormat="1" ht="18" customHeight="1">
      <c r="A550" s="28"/>
      <c r="B550" s="28"/>
      <c r="C550" s="13"/>
      <c r="D550" s="29"/>
      <c r="E550" s="30"/>
      <c r="F550" s="30"/>
      <c r="G550" s="30"/>
      <c r="H550" s="31"/>
      <c r="I550" s="30"/>
    </row>
    <row r="551" spans="1:9" s="3" customFormat="1" ht="18" customHeight="1">
      <c r="A551" s="28"/>
      <c r="B551" s="28"/>
      <c r="C551" s="13"/>
      <c r="D551" s="29"/>
      <c r="E551" s="30"/>
      <c r="F551" s="30"/>
      <c r="G551" s="30"/>
      <c r="H551" s="31"/>
      <c r="I551" s="30"/>
    </row>
    <row r="552" spans="1:9" s="3" customFormat="1" ht="18" customHeight="1">
      <c r="A552" s="28"/>
      <c r="B552" s="28"/>
      <c r="C552" s="13"/>
      <c r="D552" s="29"/>
      <c r="E552" s="30"/>
      <c r="F552" s="30"/>
      <c r="G552" s="30"/>
      <c r="H552" s="31"/>
      <c r="I552" s="30"/>
    </row>
    <row r="553" spans="1:9" s="3" customFormat="1" ht="18" customHeight="1">
      <c r="A553" s="28"/>
      <c r="B553" s="28"/>
      <c r="C553" s="13"/>
      <c r="D553" s="29"/>
      <c r="E553" s="30"/>
      <c r="F553" s="30"/>
      <c r="G553" s="30"/>
      <c r="H553" s="31"/>
      <c r="I553" s="30"/>
    </row>
    <row r="554" spans="1:9" s="3" customFormat="1" ht="18" customHeight="1">
      <c r="A554" s="28"/>
      <c r="B554" s="28"/>
      <c r="C554" s="13"/>
      <c r="D554" s="29"/>
      <c r="E554" s="30"/>
      <c r="F554" s="30"/>
      <c r="G554" s="30"/>
      <c r="H554" s="31"/>
      <c r="I554" s="30"/>
    </row>
    <row r="555" spans="1:9" s="3" customFormat="1" ht="18" customHeight="1">
      <c r="A555" s="28"/>
      <c r="B555" s="28"/>
      <c r="C555" s="13"/>
      <c r="D555" s="29"/>
      <c r="E555" s="30"/>
      <c r="F555" s="30"/>
      <c r="G555" s="30"/>
      <c r="H555" s="31"/>
      <c r="I555" s="30"/>
    </row>
    <row r="556" spans="1:9" s="3" customFormat="1" ht="18" customHeight="1">
      <c r="A556" s="28"/>
      <c r="B556" s="28"/>
      <c r="C556" s="13"/>
      <c r="D556" s="29"/>
      <c r="E556" s="30"/>
      <c r="F556" s="30"/>
      <c r="G556" s="30"/>
      <c r="H556" s="31"/>
      <c r="I556" s="30"/>
    </row>
    <row r="557" spans="1:9" s="3" customFormat="1" ht="18" customHeight="1">
      <c r="A557" s="28"/>
      <c r="B557" s="28"/>
      <c r="C557" s="13"/>
      <c r="D557" s="29"/>
      <c r="E557" s="30"/>
      <c r="F557" s="30"/>
      <c r="G557" s="30"/>
      <c r="H557" s="31"/>
      <c r="I557" s="30"/>
    </row>
    <row r="558" spans="1:9" s="3" customFormat="1" ht="18" customHeight="1">
      <c r="A558" s="28"/>
      <c r="B558" s="28"/>
      <c r="C558" s="13"/>
      <c r="D558" s="29"/>
      <c r="E558" s="30"/>
      <c r="F558" s="30"/>
      <c r="G558" s="30"/>
      <c r="H558" s="31"/>
      <c r="I558" s="30"/>
    </row>
    <row r="559" spans="1:9" s="2" customFormat="1" ht="18" customHeight="1">
      <c r="A559" s="28"/>
      <c r="B559" s="28"/>
      <c r="C559" s="13"/>
      <c r="D559" s="29"/>
      <c r="E559" s="30"/>
      <c r="F559" s="30"/>
      <c r="G559" s="30"/>
      <c r="H559" s="31"/>
      <c r="I559" s="30"/>
    </row>
    <row r="560" spans="1:9" s="2" customFormat="1" ht="18" customHeight="1">
      <c r="A560" s="28"/>
      <c r="B560" s="28"/>
      <c r="C560" s="13"/>
      <c r="D560" s="29"/>
      <c r="E560" s="30"/>
      <c r="F560" s="30"/>
      <c r="G560" s="30"/>
      <c r="H560" s="31"/>
      <c r="I560" s="30"/>
    </row>
    <row r="561" spans="1:9" s="2" customFormat="1" ht="18" customHeight="1">
      <c r="A561" s="28"/>
      <c r="B561" s="28"/>
      <c r="C561" s="13"/>
      <c r="D561" s="29"/>
      <c r="E561" s="30"/>
      <c r="F561" s="30"/>
      <c r="G561" s="30"/>
      <c r="H561" s="31"/>
      <c r="I561" s="30"/>
    </row>
    <row r="562" spans="1:9" s="2" customFormat="1" ht="18" customHeight="1">
      <c r="A562" s="28"/>
      <c r="B562" s="28"/>
      <c r="C562" s="13"/>
      <c r="D562" s="29"/>
      <c r="E562" s="30"/>
      <c r="F562" s="30"/>
      <c r="G562" s="30"/>
      <c r="H562" s="31"/>
      <c r="I562" s="30"/>
    </row>
    <row r="563" spans="1:9" s="2" customFormat="1" ht="18" customHeight="1">
      <c r="A563" s="28"/>
      <c r="B563" s="28"/>
      <c r="C563" s="13"/>
      <c r="D563" s="29"/>
      <c r="E563" s="30"/>
      <c r="F563" s="30"/>
      <c r="G563" s="30"/>
      <c r="H563" s="31"/>
      <c r="I563" s="30"/>
    </row>
    <row r="564" spans="1:9" s="2" customFormat="1" ht="18" customHeight="1">
      <c r="A564" s="28"/>
      <c r="B564" s="28"/>
      <c r="C564" s="13"/>
      <c r="D564" s="29"/>
      <c r="E564" s="30"/>
      <c r="F564" s="30"/>
      <c r="G564" s="30"/>
      <c r="H564" s="31"/>
      <c r="I564" s="30"/>
    </row>
    <row r="565" spans="1:9" s="2" customFormat="1" ht="18" customHeight="1">
      <c r="A565" s="28"/>
      <c r="B565" s="28"/>
      <c r="C565" s="13"/>
      <c r="D565" s="29"/>
      <c r="E565" s="30"/>
      <c r="F565" s="30"/>
      <c r="G565" s="30"/>
      <c r="H565" s="31"/>
      <c r="I565" s="30"/>
    </row>
    <row r="566" spans="1:9" s="2" customFormat="1" ht="18" customHeight="1">
      <c r="A566" s="28"/>
      <c r="B566" s="28"/>
      <c r="C566" s="13"/>
      <c r="D566" s="29"/>
      <c r="E566" s="30"/>
      <c r="F566" s="30"/>
      <c r="G566" s="30"/>
      <c r="H566" s="31"/>
      <c r="I566" s="30"/>
    </row>
    <row r="567" spans="1:9" s="2" customFormat="1" ht="18" customHeight="1">
      <c r="A567" s="28"/>
      <c r="B567" s="28"/>
      <c r="C567" s="13"/>
      <c r="D567" s="29"/>
      <c r="E567" s="30"/>
      <c r="F567" s="30"/>
      <c r="G567" s="30"/>
      <c r="H567" s="31"/>
      <c r="I567" s="30"/>
    </row>
    <row r="568" spans="1:9" s="2" customFormat="1" ht="18" customHeight="1">
      <c r="A568" s="28"/>
      <c r="B568" s="28"/>
      <c r="C568" s="13"/>
      <c r="D568" s="29"/>
      <c r="E568" s="30"/>
      <c r="F568" s="30"/>
      <c r="G568" s="30"/>
      <c r="H568" s="31"/>
      <c r="I568" s="30"/>
    </row>
    <row r="569" spans="1:9" s="2" customFormat="1" ht="18" customHeight="1">
      <c r="A569" s="28"/>
      <c r="B569" s="28"/>
      <c r="C569" s="13"/>
      <c r="D569" s="29"/>
      <c r="E569" s="30"/>
      <c r="F569" s="30"/>
      <c r="G569" s="30"/>
      <c r="H569" s="31"/>
      <c r="I569" s="30"/>
    </row>
    <row r="570" spans="1:9" s="2" customFormat="1" ht="18" customHeight="1">
      <c r="A570" s="28"/>
      <c r="B570" s="28"/>
      <c r="C570" s="13"/>
      <c r="D570" s="29"/>
      <c r="E570" s="30"/>
      <c r="F570" s="30"/>
      <c r="G570" s="30"/>
      <c r="H570" s="31"/>
      <c r="I570" s="30"/>
    </row>
    <row r="571" spans="1:9" s="2" customFormat="1" ht="18" customHeight="1">
      <c r="A571" s="28"/>
      <c r="B571" s="28"/>
      <c r="C571" s="13"/>
      <c r="D571" s="29"/>
      <c r="E571" s="30"/>
      <c r="F571" s="30"/>
      <c r="G571" s="30"/>
      <c r="H571" s="31"/>
      <c r="I571" s="30"/>
    </row>
    <row r="572" spans="1:9" s="2" customFormat="1" ht="18" customHeight="1">
      <c r="A572" s="28"/>
      <c r="B572" s="28"/>
      <c r="C572" s="13"/>
      <c r="D572" s="29"/>
      <c r="E572" s="30"/>
      <c r="F572" s="30"/>
      <c r="G572" s="30"/>
      <c r="H572" s="31"/>
      <c r="I572" s="30"/>
    </row>
    <row r="573" spans="1:9" s="2" customFormat="1" ht="18" customHeight="1">
      <c r="A573" s="28"/>
      <c r="B573" s="28"/>
      <c r="C573" s="13"/>
      <c r="D573" s="29"/>
      <c r="E573" s="30"/>
      <c r="F573" s="30"/>
      <c r="G573" s="30"/>
      <c r="H573" s="31"/>
      <c r="I573" s="30"/>
    </row>
    <row r="574" spans="1:9" s="2" customFormat="1" ht="18" customHeight="1">
      <c r="A574" s="28"/>
      <c r="B574" s="28"/>
      <c r="C574" s="13"/>
      <c r="D574" s="29"/>
      <c r="E574" s="30"/>
      <c r="F574" s="30"/>
      <c r="G574" s="30"/>
      <c r="H574" s="31"/>
      <c r="I574" s="30"/>
    </row>
    <row r="575" spans="1:9" s="2" customFormat="1" ht="18" customHeight="1">
      <c r="A575" s="28"/>
      <c r="B575" s="28"/>
      <c r="C575" s="13"/>
      <c r="D575" s="29"/>
      <c r="E575" s="30"/>
      <c r="F575" s="30"/>
      <c r="G575" s="30"/>
      <c r="H575" s="31"/>
      <c r="I575" s="30"/>
    </row>
    <row r="576" spans="1:9" s="2" customFormat="1" ht="18" customHeight="1">
      <c r="A576" s="28"/>
      <c r="B576" s="28"/>
      <c r="C576" s="13"/>
      <c r="D576" s="29"/>
      <c r="E576" s="30"/>
      <c r="F576" s="30"/>
      <c r="G576" s="30"/>
      <c r="H576" s="31"/>
      <c r="I576" s="30"/>
    </row>
    <row r="577" spans="1:9" s="2" customFormat="1" ht="18" customHeight="1">
      <c r="A577" s="28"/>
      <c r="B577" s="28"/>
      <c r="C577" s="13"/>
      <c r="D577" s="29"/>
      <c r="E577" s="30"/>
      <c r="F577" s="30"/>
      <c r="G577" s="30"/>
      <c r="H577" s="31"/>
      <c r="I577" s="30"/>
    </row>
    <row r="578" spans="1:9" s="2" customFormat="1" ht="18" customHeight="1">
      <c r="A578" s="28"/>
      <c r="B578" s="28"/>
      <c r="C578" s="13"/>
      <c r="D578" s="29"/>
      <c r="E578" s="30"/>
      <c r="F578" s="30"/>
      <c r="G578" s="30"/>
      <c r="H578" s="31"/>
      <c r="I578" s="30"/>
    </row>
    <row r="579" spans="1:9" s="2" customFormat="1" ht="18" customHeight="1">
      <c r="A579" s="28"/>
      <c r="B579" s="28"/>
      <c r="C579" s="13"/>
      <c r="D579" s="29"/>
      <c r="E579" s="30"/>
      <c r="F579" s="30"/>
      <c r="G579" s="30"/>
      <c r="H579" s="31"/>
      <c r="I579" s="30"/>
    </row>
    <row r="580" spans="1:9" s="2" customFormat="1" ht="18" customHeight="1">
      <c r="A580" s="28"/>
      <c r="B580" s="28"/>
      <c r="C580" s="13"/>
      <c r="D580" s="29"/>
      <c r="E580" s="30"/>
      <c r="F580" s="30"/>
      <c r="G580" s="30"/>
      <c r="H580" s="31"/>
      <c r="I580" s="30"/>
    </row>
    <row r="581" spans="1:9" s="2" customFormat="1" ht="18" customHeight="1">
      <c r="A581" s="28"/>
      <c r="B581" s="28"/>
      <c r="C581" s="13"/>
      <c r="D581" s="29"/>
      <c r="E581" s="30"/>
      <c r="F581" s="30"/>
      <c r="G581" s="30"/>
      <c r="H581" s="31"/>
      <c r="I581" s="30"/>
    </row>
    <row r="582" spans="1:9" s="2" customFormat="1" ht="18" customHeight="1">
      <c r="A582" s="28"/>
      <c r="B582" s="28"/>
      <c r="C582" s="13"/>
      <c r="D582" s="29"/>
      <c r="E582" s="30"/>
      <c r="F582" s="30"/>
      <c r="G582" s="30"/>
      <c r="H582" s="31"/>
      <c r="I582" s="30"/>
    </row>
    <row r="583" spans="1:9" s="2" customFormat="1" ht="18" customHeight="1">
      <c r="A583" s="28"/>
      <c r="B583" s="28"/>
      <c r="C583" s="13"/>
      <c r="D583" s="29"/>
      <c r="E583" s="30"/>
      <c r="F583" s="30"/>
      <c r="G583" s="30"/>
      <c r="H583" s="31"/>
      <c r="I583" s="30"/>
    </row>
    <row r="584" spans="1:9" s="2" customFormat="1" ht="18" customHeight="1">
      <c r="A584" s="28"/>
      <c r="B584" s="28"/>
      <c r="C584" s="13"/>
      <c r="D584" s="29"/>
      <c r="E584" s="30"/>
      <c r="F584" s="30"/>
      <c r="G584" s="30"/>
      <c r="H584" s="31"/>
      <c r="I584" s="30"/>
    </row>
    <row r="585" spans="1:9" s="2" customFormat="1" ht="18" customHeight="1">
      <c r="A585" s="28"/>
      <c r="B585" s="28"/>
      <c r="C585" s="13"/>
      <c r="D585" s="29"/>
      <c r="E585" s="30"/>
      <c r="F585" s="30"/>
      <c r="G585" s="30"/>
      <c r="H585" s="31"/>
      <c r="I585" s="30"/>
    </row>
    <row r="586" spans="1:9" s="2" customFormat="1" ht="18" customHeight="1">
      <c r="A586" s="28"/>
      <c r="B586" s="28"/>
      <c r="C586" s="13"/>
      <c r="D586" s="29"/>
      <c r="E586" s="30"/>
      <c r="F586" s="30"/>
      <c r="G586" s="30"/>
      <c r="H586" s="31"/>
      <c r="I586" s="30"/>
    </row>
    <row r="587" spans="1:9" s="2" customFormat="1" ht="18" customHeight="1">
      <c r="A587" s="28"/>
      <c r="B587" s="28"/>
      <c r="C587" s="13"/>
      <c r="D587" s="29"/>
      <c r="E587" s="30"/>
      <c r="F587" s="30"/>
      <c r="G587" s="30"/>
      <c r="H587" s="31"/>
      <c r="I587" s="30"/>
    </row>
    <row r="588" spans="1:9" s="2" customFormat="1" ht="18" customHeight="1">
      <c r="A588" s="28"/>
      <c r="B588" s="28"/>
      <c r="C588" s="13"/>
      <c r="D588" s="29"/>
      <c r="E588" s="30"/>
      <c r="F588" s="30"/>
      <c r="G588" s="30"/>
      <c r="H588" s="31"/>
      <c r="I588" s="30"/>
    </row>
    <row r="589" spans="1:9" s="2" customFormat="1" ht="18" customHeight="1">
      <c r="A589" s="28"/>
      <c r="B589" s="28"/>
      <c r="C589" s="13"/>
      <c r="D589" s="29"/>
      <c r="E589" s="30"/>
      <c r="F589" s="30"/>
      <c r="G589" s="30"/>
      <c r="H589" s="31"/>
      <c r="I589" s="30"/>
    </row>
    <row r="590" spans="1:9" s="2" customFormat="1" ht="18" customHeight="1">
      <c r="A590" s="28"/>
      <c r="B590" s="28"/>
      <c r="C590" s="13"/>
      <c r="D590" s="29"/>
      <c r="E590" s="30"/>
      <c r="F590" s="30"/>
      <c r="G590" s="30"/>
      <c r="H590" s="31"/>
      <c r="I590" s="30"/>
    </row>
    <row r="591" spans="1:9" s="2" customFormat="1" ht="18" customHeight="1">
      <c r="A591" s="28"/>
      <c r="B591" s="28"/>
      <c r="C591" s="13"/>
      <c r="D591" s="29"/>
      <c r="E591" s="30"/>
      <c r="F591" s="30"/>
      <c r="G591" s="30"/>
      <c r="H591" s="31"/>
      <c r="I591" s="30"/>
    </row>
    <row r="592" spans="1:9" s="2" customFormat="1" ht="18" customHeight="1">
      <c r="A592" s="28"/>
      <c r="B592" s="28"/>
      <c r="C592" s="13"/>
      <c r="D592" s="29"/>
      <c r="E592" s="30"/>
      <c r="F592" s="30"/>
      <c r="G592" s="30"/>
      <c r="H592" s="31"/>
      <c r="I592" s="30"/>
    </row>
    <row r="593" spans="1:9" s="2" customFormat="1" ht="18" customHeight="1">
      <c r="A593" s="28"/>
      <c r="B593" s="28"/>
      <c r="C593" s="13"/>
      <c r="D593" s="29"/>
      <c r="E593" s="30"/>
      <c r="F593" s="30"/>
      <c r="G593" s="30"/>
      <c r="H593" s="31"/>
      <c r="I593" s="30"/>
    </row>
    <row r="594" spans="1:9" s="2" customFormat="1" ht="18" customHeight="1">
      <c r="A594" s="28"/>
      <c r="B594" s="28"/>
      <c r="C594" s="13"/>
      <c r="D594" s="29"/>
      <c r="E594" s="30"/>
      <c r="F594" s="30"/>
      <c r="G594" s="30"/>
      <c r="H594" s="31"/>
      <c r="I594" s="30"/>
    </row>
    <row r="595" spans="1:9" s="2" customFormat="1" ht="18" customHeight="1">
      <c r="A595" s="28"/>
      <c r="B595" s="28"/>
      <c r="C595" s="13"/>
      <c r="D595" s="29"/>
      <c r="E595" s="30"/>
      <c r="F595" s="30"/>
      <c r="G595" s="30"/>
      <c r="H595" s="31"/>
      <c r="I595" s="30"/>
    </row>
    <row r="596" spans="1:9" s="2" customFormat="1" ht="18" customHeight="1">
      <c r="A596" s="28"/>
      <c r="B596" s="28"/>
      <c r="C596" s="13"/>
      <c r="D596" s="29"/>
      <c r="E596" s="30"/>
      <c r="F596" s="30"/>
      <c r="G596" s="30"/>
      <c r="H596" s="31"/>
      <c r="I596" s="30"/>
    </row>
    <row r="597" spans="1:9" s="2" customFormat="1" ht="18" customHeight="1">
      <c r="A597" s="28"/>
      <c r="B597" s="28"/>
      <c r="C597" s="13"/>
      <c r="D597" s="29"/>
      <c r="E597" s="30"/>
      <c r="F597" s="30"/>
      <c r="G597" s="30"/>
      <c r="H597" s="31"/>
      <c r="I597" s="30"/>
    </row>
    <row r="598" spans="1:9" s="2" customFormat="1" ht="18" customHeight="1">
      <c r="A598" s="28"/>
      <c r="B598" s="28"/>
      <c r="C598" s="13"/>
      <c r="D598" s="29"/>
      <c r="E598" s="30"/>
      <c r="F598" s="30"/>
      <c r="G598" s="30"/>
      <c r="H598" s="31"/>
      <c r="I598" s="30"/>
    </row>
    <row r="599" spans="1:9" s="2" customFormat="1" ht="18" customHeight="1">
      <c r="A599" s="28"/>
      <c r="B599" s="28"/>
      <c r="C599" s="13"/>
      <c r="D599" s="29"/>
      <c r="E599" s="30"/>
      <c r="F599" s="30"/>
      <c r="G599" s="30"/>
      <c r="H599" s="31"/>
      <c r="I599" s="30"/>
    </row>
    <row r="600" spans="1:9" s="2" customFormat="1" ht="18" customHeight="1">
      <c r="A600" s="28"/>
      <c r="B600" s="28"/>
      <c r="C600" s="13"/>
      <c r="D600" s="29"/>
      <c r="E600" s="30"/>
      <c r="F600" s="30"/>
      <c r="G600" s="30"/>
      <c r="H600" s="31"/>
      <c r="I600" s="30"/>
    </row>
    <row r="601" spans="1:9" s="2" customFormat="1" ht="18" customHeight="1">
      <c r="A601" s="28"/>
      <c r="B601" s="28"/>
      <c r="C601" s="13"/>
      <c r="D601" s="29"/>
      <c r="E601" s="30"/>
      <c r="F601" s="30"/>
      <c r="G601" s="30"/>
      <c r="H601" s="31"/>
      <c r="I601" s="30"/>
    </row>
    <row r="602" spans="1:9" s="2" customFormat="1" ht="18" customHeight="1">
      <c r="A602" s="28"/>
      <c r="B602" s="28"/>
      <c r="C602" s="13"/>
      <c r="D602" s="29"/>
      <c r="E602" s="30"/>
      <c r="F602" s="30"/>
      <c r="G602" s="30"/>
      <c r="H602" s="31"/>
      <c r="I602" s="30"/>
    </row>
    <row r="603" spans="1:9" s="2" customFormat="1" ht="18" customHeight="1">
      <c r="A603" s="28"/>
      <c r="B603" s="28"/>
      <c r="C603" s="13"/>
      <c r="D603" s="29"/>
      <c r="E603" s="30"/>
      <c r="F603" s="30"/>
      <c r="G603" s="30"/>
      <c r="H603" s="31"/>
      <c r="I603" s="30"/>
    </row>
    <row r="604" spans="1:9" s="2" customFormat="1" ht="18" customHeight="1">
      <c r="A604" s="28"/>
      <c r="B604" s="28"/>
      <c r="C604" s="13"/>
      <c r="D604" s="29"/>
      <c r="E604" s="30"/>
      <c r="F604" s="30"/>
      <c r="G604" s="30"/>
      <c r="H604" s="31"/>
      <c r="I604" s="30"/>
    </row>
    <row r="605" spans="1:9" s="2" customFormat="1" ht="18" customHeight="1">
      <c r="A605" s="28"/>
      <c r="B605" s="28"/>
      <c r="C605" s="13"/>
      <c r="D605" s="29"/>
      <c r="E605" s="30"/>
      <c r="F605" s="30"/>
      <c r="G605" s="30"/>
      <c r="H605" s="31"/>
      <c r="I605" s="30"/>
    </row>
    <row r="606" spans="1:9" s="2" customFormat="1" ht="18" customHeight="1">
      <c r="A606" s="28"/>
      <c r="B606" s="28"/>
      <c r="C606" s="13"/>
      <c r="D606" s="29"/>
      <c r="E606" s="30"/>
      <c r="F606" s="30"/>
      <c r="G606" s="30"/>
      <c r="H606" s="31"/>
      <c r="I606" s="30"/>
    </row>
    <row r="607" spans="1:9" s="2" customFormat="1" ht="18" customHeight="1">
      <c r="A607" s="28"/>
      <c r="B607" s="28"/>
      <c r="C607" s="13"/>
      <c r="D607" s="29"/>
      <c r="E607" s="30"/>
      <c r="F607" s="30"/>
      <c r="G607" s="30"/>
      <c r="H607" s="31"/>
      <c r="I607" s="30"/>
    </row>
    <row r="608" spans="1:9" s="2" customFormat="1" ht="18" customHeight="1">
      <c r="A608" s="28"/>
      <c r="B608" s="28"/>
      <c r="C608" s="13"/>
      <c r="D608" s="29"/>
      <c r="E608" s="30"/>
      <c r="F608" s="30"/>
      <c r="G608" s="30"/>
      <c r="H608" s="31"/>
      <c r="I608" s="30"/>
    </row>
    <row r="609" spans="1:9" s="2" customFormat="1" ht="18" customHeight="1">
      <c r="A609" s="28"/>
      <c r="B609" s="28"/>
      <c r="C609" s="13"/>
      <c r="D609" s="29"/>
      <c r="E609" s="30"/>
      <c r="F609" s="30"/>
      <c r="G609" s="30"/>
      <c r="H609" s="31"/>
      <c r="I609" s="30"/>
    </row>
    <row r="610" spans="1:9" s="2" customFormat="1" ht="18" customHeight="1">
      <c r="A610" s="28"/>
      <c r="B610" s="28"/>
      <c r="C610" s="13"/>
      <c r="D610" s="29"/>
      <c r="E610" s="30"/>
      <c r="F610" s="30"/>
      <c r="G610" s="30"/>
      <c r="H610" s="31"/>
      <c r="I610" s="30"/>
    </row>
    <row r="611" spans="1:9" s="2" customFormat="1" ht="18" customHeight="1">
      <c r="A611" s="28"/>
      <c r="B611" s="28"/>
      <c r="C611" s="13"/>
      <c r="D611" s="29"/>
      <c r="E611" s="30"/>
      <c r="F611" s="30"/>
      <c r="G611" s="30"/>
      <c r="H611" s="31"/>
      <c r="I611" s="30"/>
    </row>
    <row r="612" spans="1:9" s="2" customFormat="1" ht="18" customHeight="1">
      <c r="A612" s="28"/>
      <c r="B612" s="28"/>
      <c r="C612" s="13"/>
      <c r="D612" s="29"/>
      <c r="E612" s="30"/>
      <c r="F612" s="30"/>
      <c r="G612" s="30"/>
      <c r="H612" s="31"/>
      <c r="I612" s="30"/>
    </row>
    <row r="613" spans="1:9" s="2" customFormat="1" ht="18" customHeight="1">
      <c r="A613" s="28"/>
      <c r="B613" s="28"/>
      <c r="C613" s="13"/>
      <c r="D613" s="29"/>
      <c r="E613" s="30"/>
      <c r="F613" s="30"/>
      <c r="G613" s="30"/>
      <c r="H613" s="31"/>
      <c r="I613" s="30"/>
    </row>
    <row r="614" spans="1:9" s="2" customFormat="1" ht="18" customHeight="1">
      <c r="A614" s="28"/>
      <c r="B614" s="28"/>
      <c r="C614" s="13"/>
      <c r="D614" s="29"/>
      <c r="E614" s="30"/>
      <c r="F614" s="30"/>
      <c r="G614" s="30"/>
      <c r="H614" s="31"/>
      <c r="I614" s="30"/>
    </row>
    <row r="615" spans="1:9" s="2" customFormat="1" ht="18" customHeight="1">
      <c r="A615" s="28"/>
      <c r="B615" s="28"/>
      <c r="C615" s="13"/>
      <c r="D615" s="29"/>
      <c r="E615" s="30"/>
      <c r="F615" s="30"/>
      <c r="G615" s="30"/>
      <c r="H615" s="31"/>
      <c r="I615" s="30"/>
    </row>
    <row r="616" spans="1:9" s="2" customFormat="1" ht="18" customHeight="1">
      <c r="A616" s="28"/>
      <c r="B616" s="28"/>
      <c r="C616" s="13"/>
      <c r="D616" s="29"/>
      <c r="E616" s="30"/>
      <c r="F616" s="30"/>
      <c r="G616" s="30"/>
      <c r="H616" s="31"/>
      <c r="I616" s="30"/>
    </row>
    <row r="617" spans="1:9" s="2" customFormat="1" ht="18" customHeight="1">
      <c r="A617" s="28"/>
      <c r="B617" s="28"/>
      <c r="C617" s="13"/>
      <c r="D617" s="29"/>
      <c r="E617" s="30"/>
      <c r="F617" s="30"/>
      <c r="G617" s="30"/>
      <c r="H617" s="31"/>
      <c r="I617" s="30"/>
    </row>
    <row r="618" spans="1:9" s="2" customFormat="1" ht="18" customHeight="1">
      <c r="A618" s="28"/>
      <c r="B618" s="28"/>
      <c r="C618" s="13"/>
      <c r="D618" s="29"/>
      <c r="E618" s="30"/>
      <c r="F618" s="30"/>
      <c r="G618" s="30"/>
      <c r="H618" s="31"/>
      <c r="I618" s="30"/>
    </row>
    <row r="619" spans="1:9" s="2" customFormat="1" ht="18" customHeight="1">
      <c r="A619" s="28"/>
      <c r="B619" s="28"/>
      <c r="C619" s="13"/>
      <c r="D619" s="29"/>
      <c r="E619" s="30"/>
      <c r="F619" s="30"/>
      <c r="G619" s="30"/>
      <c r="H619" s="31"/>
      <c r="I619" s="30"/>
    </row>
    <row r="620" spans="1:9" s="2" customFormat="1" ht="18" customHeight="1">
      <c r="A620" s="28"/>
      <c r="B620" s="28"/>
      <c r="C620" s="13"/>
      <c r="D620" s="29"/>
      <c r="E620" s="30"/>
      <c r="F620" s="30"/>
      <c r="G620" s="30"/>
      <c r="H620" s="31"/>
      <c r="I620" s="30"/>
    </row>
    <row r="621" spans="1:9" s="2" customFormat="1" ht="18" customHeight="1">
      <c r="A621" s="28"/>
      <c r="B621" s="28"/>
      <c r="C621" s="13"/>
      <c r="D621" s="29"/>
      <c r="E621" s="30"/>
      <c r="F621" s="30"/>
      <c r="G621" s="30"/>
      <c r="H621" s="31"/>
      <c r="I621" s="30"/>
    </row>
    <row r="622" spans="1:9" s="2" customFormat="1" ht="18" customHeight="1">
      <c r="A622" s="28"/>
      <c r="B622" s="28"/>
      <c r="C622" s="13"/>
      <c r="D622" s="29"/>
      <c r="E622" s="30"/>
      <c r="F622" s="30"/>
      <c r="G622" s="30"/>
      <c r="H622" s="31"/>
      <c r="I622" s="30"/>
    </row>
    <row r="623" spans="1:9" s="2" customFormat="1" ht="18" customHeight="1">
      <c r="A623" s="28"/>
      <c r="B623" s="28"/>
      <c r="C623" s="13"/>
      <c r="D623" s="29"/>
      <c r="E623" s="30"/>
      <c r="F623" s="30"/>
      <c r="G623" s="30"/>
      <c r="H623" s="31"/>
      <c r="I623" s="30"/>
    </row>
    <row r="624" spans="1:9" s="2" customFormat="1" ht="18" customHeight="1">
      <c r="A624" s="28"/>
      <c r="B624" s="28"/>
      <c r="C624" s="13"/>
      <c r="D624" s="29"/>
      <c r="E624" s="30"/>
      <c r="F624" s="30"/>
      <c r="G624" s="30"/>
      <c r="H624" s="31"/>
      <c r="I624" s="30"/>
    </row>
    <row r="625" spans="1:9" s="2" customFormat="1" ht="18" customHeight="1">
      <c r="A625" s="28"/>
      <c r="B625" s="28"/>
      <c r="C625" s="13"/>
      <c r="D625" s="29"/>
      <c r="E625" s="30"/>
      <c r="F625" s="30"/>
      <c r="G625" s="30"/>
      <c r="H625" s="31"/>
      <c r="I625" s="30"/>
    </row>
    <row r="626" spans="1:9" s="2" customFormat="1" ht="18" customHeight="1">
      <c r="A626" s="28"/>
      <c r="B626" s="28"/>
      <c r="C626" s="13"/>
      <c r="D626" s="29"/>
      <c r="E626" s="30"/>
      <c r="F626" s="30"/>
      <c r="G626" s="30"/>
      <c r="H626" s="31"/>
      <c r="I626" s="30"/>
    </row>
    <row r="627" spans="1:9" s="2" customFormat="1" ht="18" customHeight="1">
      <c r="A627" s="28"/>
      <c r="B627" s="28"/>
      <c r="C627" s="13"/>
      <c r="D627" s="29"/>
      <c r="E627" s="30"/>
      <c r="F627" s="30"/>
      <c r="G627" s="30"/>
      <c r="H627" s="31"/>
      <c r="I627" s="30"/>
    </row>
    <row r="628" spans="1:9" s="2" customFormat="1" ht="18" customHeight="1">
      <c r="A628" s="28"/>
      <c r="B628" s="28"/>
      <c r="C628" s="13"/>
      <c r="D628" s="29"/>
      <c r="E628" s="30"/>
      <c r="F628" s="30"/>
      <c r="G628" s="30"/>
      <c r="H628" s="31"/>
      <c r="I628" s="30"/>
    </row>
    <row r="629" spans="1:9" s="2" customFormat="1" ht="18" customHeight="1">
      <c r="A629" s="28"/>
      <c r="B629" s="28"/>
      <c r="C629" s="13"/>
      <c r="D629" s="29"/>
      <c r="E629" s="30"/>
      <c r="F629" s="30"/>
      <c r="G629" s="30"/>
      <c r="H629" s="31"/>
      <c r="I629" s="30"/>
    </row>
    <row r="630" spans="1:9" s="2" customFormat="1" ht="18" customHeight="1">
      <c r="A630" s="28"/>
      <c r="B630" s="28"/>
      <c r="C630" s="13"/>
      <c r="D630" s="29"/>
      <c r="E630" s="30"/>
      <c r="F630" s="30"/>
      <c r="G630" s="30"/>
      <c r="H630" s="31"/>
      <c r="I630" s="30"/>
    </row>
    <row r="631" spans="1:9" s="2" customFormat="1" ht="18" customHeight="1">
      <c r="A631" s="28"/>
      <c r="B631" s="28"/>
      <c r="C631" s="13"/>
      <c r="D631" s="29"/>
      <c r="E631" s="30"/>
      <c r="F631" s="30"/>
      <c r="G631" s="30"/>
      <c r="H631" s="31"/>
      <c r="I631" s="30"/>
    </row>
    <row r="632" spans="1:9" s="2" customFormat="1" ht="18" customHeight="1">
      <c r="A632" s="28"/>
      <c r="B632" s="28"/>
      <c r="C632" s="13"/>
      <c r="D632" s="29"/>
      <c r="E632" s="30"/>
      <c r="F632" s="30"/>
      <c r="G632" s="30"/>
      <c r="H632" s="31"/>
      <c r="I632" s="30"/>
    </row>
    <row r="633" spans="1:9" s="2" customFormat="1" ht="18" customHeight="1">
      <c r="A633" s="28"/>
      <c r="B633" s="28"/>
      <c r="C633" s="13"/>
      <c r="D633" s="29"/>
      <c r="E633" s="30"/>
      <c r="F633" s="30"/>
      <c r="G633" s="30"/>
      <c r="H633" s="31"/>
      <c r="I633" s="30"/>
    </row>
    <row r="634" spans="1:9" s="2" customFormat="1" ht="18" customHeight="1">
      <c r="A634" s="28"/>
      <c r="B634" s="28"/>
      <c r="C634" s="13"/>
      <c r="D634" s="29"/>
      <c r="E634" s="30"/>
      <c r="F634" s="30"/>
      <c r="G634" s="30"/>
      <c r="H634" s="31"/>
      <c r="I634" s="30"/>
    </row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spans="1:9" s="2" customFormat="1" ht="18" customHeight="1">
      <c r="A646" s="28"/>
      <c r="B646" s="28"/>
      <c r="C646" s="13"/>
      <c r="D646" s="29"/>
      <c r="E646" s="30"/>
      <c r="F646" s="30"/>
      <c r="G646" s="30"/>
      <c r="H646" s="31"/>
      <c r="I646" s="30"/>
    </row>
    <row r="647" ht="18" customHeight="1"/>
    <row r="648" ht="18" customHeight="1"/>
    <row r="649" ht="18" customHeight="1"/>
    <row r="650" ht="18" customHeight="1"/>
    <row r="651" ht="18" customHeight="1"/>
    <row r="652" spans="1:9" s="2" customFormat="1" ht="18" customHeight="1">
      <c r="A652" s="28"/>
      <c r="B652" s="28"/>
      <c r="C652" s="13"/>
      <c r="D652" s="29"/>
      <c r="E652" s="30"/>
      <c r="F652" s="30"/>
      <c r="G652" s="30"/>
      <c r="H652" s="31"/>
      <c r="I652" s="30"/>
    </row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spans="1:9" s="2" customFormat="1" ht="18" customHeight="1">
      <c r="A662" s="28"/>
      <c r="B662" s="28"/>
      <c r="C662" s="13"/>
      <c r="D662" s="29"/>
      <c r="E662" s="30"/>
      <c r="F662" s="30"/>
      <c r="G662" s="30"/>
      <c r="H662" s="31"/>
      <c r="I662" s="30"/>
    </row>
    <row r="663" ht="18" customHeight="1"/>
    <row r="664" ht="18" customHeight="1"/>
    <row r="665" ht="18" customHeight="1"/>
    <row r="666" spans="1:9" s="2" customFormat="1" ht="18" customHeight="1">
      <c r="A666" s="28"/>
      <c r="B666" s="28"/>
      <c r="C666" s="13"/>
      <c r="D666" s="29"/>
      <c r="E666" s="30"/>
      <c r="F666" s="30"/>
      <c r="G666" s="30"/>
      <c r="H666" s="31"/>
      <c r="I666" s="30"/>
    </row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spans="1:9" s="2" customFormat="1" ht="18" customHeight="1">
      <c r="A688" s="28"/>
      <c r="B688" s="28"/>
      <c r="C688" s="13"/>
      <c r="D688" s="29"/>
      <c r="E688" s="30"/>
      <c r="F688" s="30"/>
      <c r="G688" s="30"/>
      <c r="H688" s="31"/>
      <c r="I688" s="30"/>
    </row>
    <row r="689" spans="1:9" s="2" customFormat="1" ht="18" customHeight="1">
      <c r="A689" s="28"/>
      <c r="B689" s="28"/>
      <c r="C689" s="13"/>
      <c r="D689" s="29"/>
      <c r="E689" s="30"/>
      <c r="F689" s="30"/>
      <c r="G689" s="30"/>
      <c r="H689" s="31"/>
      <c r="I689" s="30"/>
    </row>
    <row r="690" spans="1:9" s="3" customFormat="1" ht="18" customHeight="1">
      <c r="A690" s="28"/>
      <c r="B690" s="28"/>
      <c r="C690" s="13"/>
      <c r="D690" s="29"/>
      <c r="E690" s="30"/>
      <c r="F690" s="30"/>
      <c r="G690" s="30"/>
      <c r="H690" s="31"/>
      <c r="I690" s="30"/>
    </row>
    <row r="691" spans="1:9" s="3" customFormat="1" ht="18" customHeight="1">
      <c r="A691" s="28"/>
      <c r="B691" s="28"/>
      <c r="C691" s="13"/>
      <c r="D691" s="29"/>
      <c r="E691" s="30"/>
      <c r="F691" s="30"/>
      <c r="G691" s="30"/>
      <c r="H691" s="31"/>
      <c r="I691" s="30"/>
    </row>
    <row r="692" spans="1:9" s="3" customFormat="1" ht="18" customHeight="1">
      <c r="A692" s="28"/>
      <c r="B692" s="28"/>
      <c r="C692" s="13"/>
      <c r="D692" s="29"/>
      <c r="E692" s="30"/>
      <c r="F692" s="30"/>
      <c r="G692" s="30"/>
      <c r="H692" s="31"/>
      <c r="I692" s="30"/>
    </row>
    <row r="693" spans="1:9" s="3" customFormat="1" ht="18" customHeight="1">
      <c r="A693" s="28"/>
      <c r="B693" s="28"/>
      <c r="C693" s="13"/>
      <c r="D693" s="29"/>
      <c r="E693" s="30"/>
      <c r="F693" s="30"/>
      <c r="G693" s="30"/>
      <c r="H693" s="31"/>
      <c r="I693" s="30"/>
    </row>
    <row r="694" spans="1:9" s="3" customFormat="1" ht="18" customHeight="1">
      <c r="A694" s="28"/>
      <c r="B694" s="28"/>
      <c r="C694" s="13"/>
      <c r="D694" s="29"/>
      <c r="E694" s="30"/>
      <c r="F694" s="30"/>
      <c r="G694" s="30"/>
      <c r="H694" s="31"/>
      <c r="I694" s="30"/>
    </row>
    <row r="695" spans="1:9" s="3" customFormat="1" ht="18" customHeight="1">
      <c r="A695" s="28"/>
      <c r="B695" s="28"/>
      <c r="C695" s="13"/>
      <c r="D695" s="29"/>
      <c r="E695" s="30"/>
      <c r="F695" s="30"/>
      <c r="G695" s="30"/>
      <c r="H695" s="31"/>
      <c r="I695" s="30"/>
    </row>
    <row r="696" spans="1:9" s="3" customFormat="1" ht="18" customHeight="1">
      <c r="A696" s="28"/>
      <c r="B696" s="28"/>
      <c r="C696" s="13"/>
      <c r="D696" s="29"/>
      <c r="E696" s="30"/>
      <c r="F696" s="30"/>
      <c r="G696" s="30"/>
      <c r="H696" s="31"/>
      <c r="I696" s="30"/>
    </row>
    <row r="697" spans="1:9" s="3" customFormat="1" ht="18" customHeight="1">
      <c r="A697" s="28"/>
      <c r="B697" s="28"/>
      <c r="C697" s="13"/>
      <c r="D697" s="29"/>
      <c r="E697" s="30"/>
      <c r="F697" s="30"/>
      <c r="G697" s="30"/>
      <c r="H697" s="31"/>
      <c r="I697" s="30"/>
    </row>
    <row r="698" spans="1:9" s="3" customFormat="1" ht="18" customHeight="1">
      <c r="A698" s="28"/>
      <c r="B698" s="28"/>
      <c r="C698" s="13"/>
      <c r="D698" s="29"/>
      <c r="E698" s="30"/>
      <c r="F698" s="30"/>
      <c r="G698" s="30"/>
      <c r="H698" s="31"/>
      <c r="I698" s="30"/>
    </row>
    <row r="699" spans="1:9" s="3" customFormat="1" ht="18" customHeight="1">
      <c r="A699" s="28"/>
      <c r="B699" s="28"/>
      <c r="C699" s="13"/>
      <c r="D699" s="29"/>
      <c r="E699" s="30"/>
      <c r="F699" s="30"/>
      <c r="G699" s="30"/>
      <c r="H699" s="31"/>
      <c r="I699" s="30"/>
    </row>
    <row r="700" spans="1:9" s="4" customFormat="1" ht="18" customHeight="1">
      <c r="A700" s="28"/>
      <c r="B700" s="28"/>
      <c r="C700" s="13"/>
      <c r="D700" s="29"/>
      <c r="E700" s="30"/>
      <c r="F700" s="30"/>
      <c r="G700" s="30"/>
      <c r="H700" s="31"/>
      <c r="I700" s="30"/>
    </row>
    <row r="701" spans="1:9" s="3" customFormat="1" ht="18" customHeight="1">
      <c r="A701" s="28"/>
      <c r="B701" s="28"/>
      <c r="C701" s="13"/>
      <c r="D701" s="29"/>
      <c r="E701" s="30"/>
      <c r="F701" s="30"/>
      <c r="G701" s="30"/>
      <c r="H701" s="31"/>
      <c r="I701" s="30"/>
    </row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spans="1:9" s="2" customFormat="1" ht="18" customHeight="1">
      <c r="A719" s="28"/>
      <c r="B719" s="28"/>
      <c r="C719" s="13"/>
      <c r="D719" s="29"/>
      <c r="E719" s="30"/>
      <c r="F719" s="30"/>
      <c r="G719" s="30"/>
      <c r="H719" s="31"/>
      <c r="I719" s="30"/>
    </row>
    <row r="720" ht="18" customHeight="1"/>
    <row r="721" spans="1:9" s="2" customFormat="1" ht="18" customHeight="1">
      <c r="A721" s="28"/>
      <c r="B721" s="28"/>
      <c r="C721" s="13"/>
      <c r="D721" s="29"/>
      <c r="E721" s="30"/>
      <c r="F721" s="30"/>
      <c r="G721" s="30"/>
      <c r="H721" s="31"/>
      <c r="I721" s="30"/>
    </row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</sheetData>
  <sheetProtection password="B6D8" sheet="1"/>
  <mergeCells count="5">
    <mergeCell ref="A10:I10"/>
    <mergeCell ref="A7:I7"/>
    <mergeCell ref="A9:I9"/>
    <mergeCell ref="E158:G158"/>
    <mergeCell ref="A8:I8"/>
  </mergeCells>
  <printOptions horizontalCentered="1"/>
  <pageMargins left="0.25" right="0.25" top="0.75" bottom="0.75" header="0.3" footer="0.3"/>
  <pageSetup horizontalDpi="600" verticalDpi="600" orientation="portrait" paperSize="9" scale="64" r:id="rId1"/>
  <rowBreaks count="1" manualBreakCount="1">
    <brk id="8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14"/>
  <sheetViews>
    <sheetView tabSelected="1" view="pageBreakPreview" zoomScale="85" zoomScaleNormal="60" zoomScaleSheetLayoutView="85" zoomScalePageLayoutView="0" workbookViewId="0" topLeftCell="A1">
      <pane ySplit="5" topLeftCell="A6" activePane="bottomLeft" state="frozen"/>
      <selection pane="topLeft" activeCell="A7" sqref="A7"/>
      <selection pane="bottomLeft" activeCell="F13" sqref="F13:F14"/>
    </sheetView>
  </sheetViews>
  <sheetFormatPr defaultColWidth="9.140625" defaultRowHeight="12.75"/>
  <cols>
    <col min="1" max="1" width="5.140625" style="13" customWidth="1"/>
    <col min="2" max="2" width="49.8515625" style="28" customWidth="1"/>
    <col min="3" max="3" width="9.8515625" style="30" customWidth="1"/>
    <col min="4" max="4" width="10.28125" style="30" customWidth="1"/>
    <col min="5" max="5" width="12.28125" style="30" customWidth="1"/>
    <col min="6" max="7" width="11.00390625" style="30" customWidth="1"/>
    <col min="8" max="8" width="11.8515625" style="30" customWidth="1"/>
    <col min="9" max="9" width="13.28125" style="80" customWidth="1"/>
    <col min="10" max="10" width="9.28125" style="0" customWidth="1"/>
  </cols>
  <sheetData>
    <row r="1" spans="1:9" ht="14.25" customHeight="1">
      <c r="A1" s="153"/>
      <c r="B1" s="154"/>
      <c r="C1" s="154"/>
      <c r="D1" s="154"/>
      <c r="E1" s="154"/>
      <c r="F1" s="155"/>
      <c r="G1" s="155"/>
      <c r="H1" s="155"/>
      <c r="I1" s="155"/>
    </row>
    <row r="2" spans="1:9" ht="14.25" customHeight="1">
      <c r="A2" s="153" t="str">
        <f>Planilha!A8</f>
        <v>INSERIR NESSAS LINHAS  - CABECALHO COM LOGO E DADOS DA EMPRESA </v>
      </c>
      <c r="B2" s="154"/>
      <c r="C2" s="154"/>
      <c r="D2" s="154"/>
      <c r="E2" s="154"/>
      <c r="F2" s="155"/>
      <c r="G2" s="155"/>
      <c r="H2" s="155"/>
      <c r="I2" s="155"/>
    </row>
    <row r="3" spans="1:9" ht="14.25" customHeight="1">
      <c r="A3" s="153"/>
      <c r="B3" s="154"/>
      <c r="C3" s="154"/>
      <c r="D3" s="154"/>
      <c r="E3" s="154"/>
      <c r="F3" s="155"/>
      <c r="G3" s="155"/>
      <c r="H3" s="155"/>
      <c r="I3" s="155"/>
    </row>
    <row r="4" spans="1:9" ht="14.25" customHeight="1" thickBot="1">
      <c r="A4" s="115" t="s">
        <v>275</v>
      </c>
      <c r="B4" s="116"/>
      <c r="C4" s="116"/>
      <c r="D4" s="116"/>
      <c r="E4" s="116"/>
      <c r="F4" s="117"/>
      <c r="G4" s="117"/>
      <c r="H4" s="117"/>
      <c r="I4" s="117"/>
    </row>
    <row r="5" spans="1:9" s="1" customFormat="1" ht="14.25" customHeight="1" thickBot="1" thickTop="1">
      <c r="A5" s="16" t="s">
        <v>0</v>
      </c>
      <c r="B5" s="16" t="s">
        <v>1</v>
      </c>
      <c r="C5" s="41" t="s">
        <v>14</v>
      </c>
      <c r="D5" s="41" t="s">
        <v>15</v>
      </c>
      <c r="E5" s="41" t="s">
        <v>16</v>
      </c>
      <c r="F5" s="81">
        <v>1</v>
      </c>
      <c r="G5" s="81">
        <v>2</v>
      </c>
      <c r="H5" s="81">
        <v>3</v>
      </c>
      <c r="I5" s="82" t="s">
        <v>129</v>
      </c>
    </row>
    <row r="6" spans="1:9" s="9" customFormat="1" ht="14.25" customHeight="1" thickTop="1">
      <c r="A6" s="17" t="s">
        <v>5</v>
      </c>
      <c r="B6" s="43" t="s">
        <v>6</v>
      </c>
      <c r="C6" s="46"/>
      <c r="D6" s="46" t="s">
        <v>7</v>
      </c>
      <c r="E6" s="46" t="s">
        <v>7</v>
      </c>
      <c r="F6" s="46"/>
      <c r="G6" s="46"/>
      <c r="H6" s="83"/>
      <c r="I6" s="84"/>
    </row>
    <row r="7" spans="1:9" s="9" customFormat="1" ht="14.25" customHeight="1">
      <c r="A7" s="18" t="str">
        <f>Planilha!A13</f>
        <v>1.1</v>
      </c>
      <c r="B7" s="85" t="str">
        <f>Planilha!B13</f>
        <v>Placas de obra em chapa galvanizada nº 22 de 360x200cm</v>
      </c>
      <c r="C7" s="34">
        <f>Planilha!E13</f>
        <v>0</v>
      </c>
      <c r="D7" s="34">
        <f>Planilha!F13</f>
        <v>0</v>
      </c>
      <c r="E7" s="34">
        <f>Planilha!I13</f>
        <v>0</v>
      </c>
      <c r="F7" s="130"/>
      <c r="G7" s="130"/>
      <c r="H7" s="133"/>
      <c r="I7" s="88">
        <f>F7+G7+H7</f>
        <v>0</v>
      </c>
    </row>
    <row r="8" spans="1:9" s="9" customFormat="1" ht="14.25" customHeight="1">
      <c r="A8" s="18" t="str">
        <f>Planilha!A14</f>
        <v>1.2</v>
      </c>
      <c r="B8" s="85" t="str">
        <f>Planilha!B14</f>
        <v>Placas de obra em chapa galvanizada nº 22 de 200x150cm</v>
      </c>
      <c r="C8" s="34">
        <f>Planilha!E14</f>
        <v>0</v>
      </c>
      <c r="D8" s="34">
        <f>Planilha!F14</f>
        <v>0</v>
      </c>
      <c r="E8" s="34">
        <f>Planilha!I14</f>
        <v>0</v>
      </c>
      <c r="F8" s="130"/>
      <c r="G8" s="130"/>
      <c r="H8" s="133"/>
      <c r="I8" s="88">
        <f>F8+G8+H8</f>
        <v>0</v>
      </c>
    </row>
    <row r="9" spans="1:9" s="9" customFormat="1" ht="14.25" customHeight="1">
      <c r="A9" s="19"/>
      <c r="B9" s="48" t="s">
        <v>9</v>
      </c>
      <c r="C9" s="51">
        <f>Planilha!E15</f>
        <v>0</v>
      </c>
      <c r="D9" s="51">
        <f>Planilha!F15</f>
        <v>0</v>
      </c>
      <c r="E9" s="51">
        <f>SUM(E7:E7)</f>
        <v>0</v>
      </c>
      <c r="F9" s="89" t="e">
        <f>SUMPRODUCT($E7,F7)</f>
        <v>#VALUE!</v>
      </c>
      <c r="G9" s="89" t="e">
        <f>SUMPRODUCT($E7,G7)</f>
        <v>#VALUE!</v>
      </c>
      <c r="H9" s="89" t="e">
        <f>SUMPRODUCT($E7,H7)</f>
        <v>#VALUE!</v>
      </c>
      <c r="I9" s="88" t="e">
        <f>(F9+G9+H9)/E9</f>
        <v>#VALUE!</v>
      </c>
    </row>
    <row r="10" spans="1:9" s="9" customFormat="1" ht="14.25" customHeight="1">
      <c r="A10" s="18"/>
      <c r="B10" s="32"/>
      <c r="C10" s="34"/>
      <c r="D10" s="34"/>
      <c r="E10" s="34"/>
      <c r="F10" s="86"/>
      <c r="G10" s="86"/>
      <c r="H10" s="87"/>
      <c r="I10" s="88"/>
    </row>
    <row r="11" spans="1:9" s="9" customFormat="1" ht="14.25" customHeight="1">
      <c r="A11" s="19" t="str">
        <f>Planilha!A17</f>
        <v>2.0</v>
      </c>
      <c r="B11" s="90" t="str">
        <f>Planilha!B17</f>
        <v>INSTALAÇÕES ELÉTRICAS</v>
      </c>
      <c r="C11" s="51"/>
      <c r="D11" s="51"/>
      <c r="E11" s="51"/>
      <c r="F11" s="54"/>
      <c r="G11" s="54"/>
      <c r="H11" s="91"/>
      <c r="I11" s="88"/>
    </row>
    <row r="12" spans="1:9" s="9" customFormat="1" ht="14.25" customHeight="1">
      <c r="A12" s="19"/>
      <c r="B12" s="90" t="str">
        <f>Planilha!B18</f>
        <v>Entrada de Energia</v>
      </c>
      <c r="C12" s="51"/>
      <c r="D12" s="51"/>
      <c r="E12" s="51"/>
      <c r="F12" s="92"/>
      <c r="G12" s="92"/>
      <c r="H12" s="93"/>
      <c r="I12" s="88"/>
    </row>
    <row r="13" spans="1:9" s="9" customFormat="1" ht="14.25" customHeight="1">
      <c r="A13" s="18" t="str">
        <f>Planilha!A19</f>
        <v>2.1</v>
      </c>
      <c r="B13" s="85" t="str">
        <f>Planilha!B19</f>
        <v>Cabo de cobre XLP/EPR  # = 240mm² -  cor preta - dupla capa</v>
      </c>
      <c r="C13" s="34">
        <f>Planilha!E19</f>
        <v>0</v>
      </c>
      <c r="D13" s="34">
        <f>Planilha!F19</f>
        <v>0</v>
      </c>
      <c r="E13" s="34">
        <f>Planilha!I19</f>
        <v>0</v>
      </c>
      <c r="F13" s="134"/>
      <c r="G13" s="134"/>
      <c r="H13" s="135"/>
      <c r="I13" s="88">
        <f>F13+G13+H13</f>
        <v>0</v>
      </c>
    </row>
    <row r="14" spans="1:9" s="9" customFormat="1" ht="14.25" customHeight="1">
      <c r="A14" s="18" t="str">
        <f>Planilha!A20</f>
        <v>2.2</v>
      </c>
      <c r="B14" s="85" t="str">
        <f>Planilha!B20</f>
        <v>Cabo de cobre XLP/EPR  # = 240mm² - cor azul - dupla capa</v>
      </c>
      <c r="C14" s="34">
        <f>Planilha!E20</f>
        <v>0</v>
      </c>
      <c r="D14" s="34">
        <f>Planilha!F20</f>
        <v>0</v>
      </c>
      <c r="E14" s="34">
        <f>Planilha!I20</f>
        <v>0</v>
      </c>
      <c r="F14" s="134"/>
      <c r="G14" s="134"/>
      <c r="H14" s="135"/>
      <c r="I14" s="88">
        <f>F14+G14+H14</f>
        <v>0</v>
      </c>
    </row>
    <row r="15" spans="1:9" s="9" customFormat="1" ht="14.25" customHeight="1">
      <c r="A15" s="18" t="str">
        <f>Planilha!A21</f>
        <v>2.3</v>
      </c>
      <c r="B15" s="85" t="str">
        <f>Planilha!B21</f>
        <v>Disjuntor tripolar de 600A /220V 40KA,  Padrão CEMIG</v>
      </c>
      <c r="C15" s="34">
        <f>Planilha!E21</f>
        <v>0</v>
      </c>
      <c r="D15" s="34">
        <f>Planilha!F21</f>
        <v>0</v>
      </c>
      <c r="E15" s="34">
        <f>Planilha!I21</f>
        <v>0</v>
      </c>
      <c r="F15" s="134"/>
      <c r="G15" s="134"/>
      <c r="H15" s="135"/>
      <c r="I15" s="88">
        <f>F15+G15+H15</f>
        <v>0</v>
      </c>
    </row>
    <row r="16" spans="1:9" s="9" customFormat="1" ht="14.25" customHeight="1">
      <c r="A16" s="18" t="str">
        <f>Planilha!A22</f>
        <v>2.4</v>
      </c>
      <c r="B16" s="85" t="str">
        <f>Planilha!B22</f>
        <v>Terminal de cobre de compressão        # = 240mm²</v>
      </c>
      <c r="C16" s="34">
        <f>Planilha!E22</f>
        <v>0</v>
      </c>
      <c r="D16" s="34">
        <f>Planilha!F22</f>
        <v>0</v>
      </c>
      <c r="E16" s="34">
        <f>Planilha!I22</f>
        <v>0</v>
      </c>
      <c r="F16" s="134"/>
      <c r="G16" s="134"/>
      <c r="H16" s="135"/>
      <c r="I16" s="88">
        <f>F16+G16+H16</f>
        <v>0</v>
      </c>
    </row>
    <row r="17" spans="1:9" s="9" customFormat="1" ht="14.25" customHeight="1">
      <c r="A17" s="18"/>
      <c r="B17" s="90" t="str">
        <f>Planilha!B23</f>
        <v>Aterramento</v>
      </c>
      <c r="C17" s="34"/>
      <c r="D17" s="34"/>
      <c r="E17" s="34"/>
      <c r="F17" s="136"/>
      <c r="G17" s="136"/>
      <c r="H17" s="137"/>
      <c r="I17" s="88"/>
    </row>
    <row r="18" spans="1:9" s="9" customFormat="1" ht="14.25" customHeight="1">
      <c r="A18" s="18" t="str">
        <f>Planilha!A24</f>
        <v>2.5</v>
      </c>
      <c r="B18" s="85" t="str">
        <f>Planilha!B24</f>
        <v>Haste DN 3/4 X 3000MM, em aço c/ cobre eletrolítico c/ conector</v>
      </c>
      <c r="C18" s="34">
        <f>Planilha!E24</f>
        <v>0</v>
      </c>
      <c r="D18" s="34">
        <f>Planilha!F24</f>
        <v>0</v>
      </c>
      <c r="E18" s="34">
        <f>Planilha!I24</f>
        <v>0</v>
      </c>
      <c r="F18" s="130"/>
      <c r="G18" s="130"/>
      <c r="H18" s="130"/>
      <c r="I18" s="88">
        <f>F18+G18+H18</f>
        <v>0</v>
      </c>
    </row>
    <row r="19" spans="1:9" s="9" customFormat="1" ht="14.25" customHeight="1">
      <c r="A19" s="18" t="str">
        <f>Planilha!A25</f>
        <v>2.6</v>
      </c>
      <c r="B19" s="85" t="str">
        <f>Planilha!B25</f>
        <v>Cabo Cobre Nu 50mm2 7fx3mm NBR6524-R4</v>
      </c>
      <c r="C19" s="34">
        <f>Planilha!E25</f>
        <v>0</v>
      </c>
      <c r="D19" s="34">
        <f>Planilha!F25</f>
        <v>0</v>
      </c>
      <c r="E19" s="34">
        <f>Planilha!I25</f>
        <v>0</v>
      </c>
      <c r="F19" s="138"/>
      <c r="G19" s="130"/>
      <c r="H19" s="130"/>
      <c r="I19" s="88">
        <f>F19+G19+H19</f>
        <v>0</v>
      </c>
    </row>
    <row r="20" spans="1:9" s="9" customFormat="1" ht="14.25" customHeight="1">
      <c r="A20" s="18" t="str">
        <f>Planilha!A26</f>
        <v>2.7</v>
      </c>
      <c r="B20" s="85" t="str">
        <f>Planilha!B26</f>
        <v>Caixa Equalização Quadro 30x30x20cm c/ barr. de equalização</v>
      </c>
      <c r="C20" s="34">
        <f>Planilha!E26</f>
        <v>0</v>
      </c>
      <c r="D20" s="34">
        <f>Planilha!F26</f>
        <v>0</v>
      </c>
      <c r="E20" s="34">
        <f>Planilha!I26</f>
        <v>0</v>
      </c>
      <c r="F20" s="138"/>
      <c r="G20" s="130"/>
      <c r="H20" s="130"/>
      <c r="I20" s="88">
        <f>F20+G20+H20</f>
        <v>0</v>
      </c>
    </row>
    <row r="21" spans="1:9" s="11" customFormat="1" ht="14.25" customHeight="1">
      <c r="A21" s="18" t="str">
        <f>Planilha!A27</f>
        <v>2.8</v>
      </c>
      <c r="B21" s="85" t="str">
        <f>Planilha!B27</f>
        <v>Protetor DPS 175V 12,5_40KA VCL SLIM 5137</v>
      </c>
      <c r="C21" s="34">
        <f>Planilha!E27</f>
        <v>0</v>
      </c>
      <c r="D21" s="34">
        <f>Planilha!F27</f>
        <v>0</v>
      </c>
      <c r="E21" s="34">
        <f>Planilha!I27</f>
        <v>0</v>
      </c>
      <c r="F21" s="134"/>
      <c r="G21" s="134"/>
      <c r="H21" s="134"/>
      <c r="I21" s="88">
        <f>F21+G21+H21</f>
        <v>0</v>
      </c>
    </row>
    <row r="22" spans="1:9" s="11" customFormat="1" ht="14.25" customHeight="1">
      <c r="A22" s="18" t="str">
        <f>Planilha!A28</f>
        <v>2.9</v>
      </c>
      <c r="B22" s="85" t="str">
        <f>Planilha!B28</f>
        <v>Caixa em PVC de inspeção ø300x300mm com tampa</v>
      </c>
      <c r="C22" s="34">
        <f>Planilha!E28</f>
        <v>0</v>
      </c>
      <c r="D22" s="34">
        <f>Planilha!F28</f>
        <v>0</v>
      </c>
      <c r="E22" s="34">
        <f>Planilha!I28</f>
        <v>0</v>
      </c>
      <c r="F22" s="134"/>
      <c r="G22" s="134"/>
      <c r="H22" s="134"/>
      <c r="I22" s="88">
        <f>F22+G22+H22</f>
        <v>0</v>
      </c>
    </row>
    <row r="23" spans="1:9" s="11" customFormat="1" ht="14.25" customHeight="1">
      <c r="A23" s="18"/>
      <c r="B23" s="90" t="str">
        <f>Planilha!B29</f>
        <v>Estrutura</v>
      </c>
      <c r="C23" s="34"/>
      <c r="D23" s="34"/>
      <c r="E23" s="34"/>
      <c r="F23" s="134"/>
      <c r="G23" s="134"/>
      <c r="H23" s="135"/>
      <c r="I23" s="88"/>
    </row>
    <row r="24" spans="1:9" s="11" customFormat="1" ht="14.25" customHeight="1">
      <c r="A24" s="18" t="str">
        <f>Planilha!A30</f>
        <v>2.10</v>
      </c>
      <c r="B24" s="85" t="str">
        <f>Planilha!B30</f>
        <v>Acoplamento para Perfilado 38x38mm (sapata quadrada)</v>
      </c>
      <c r="C24" s="34">
        <f>Planilha!E30</f>
        <v>0</v>
      </c>
      <c r="D24" s="34">
        <f>Planilha!F30</f>
        <v>0</v>
      </c>
      <c r="E24" s="34">
        <f>Planilha!I30</f>
        <v>0</v>
      </c>
      <c r="F24" s="134"/>
      <c r="G24" s="134"/>
      <c r="H24" s="135"/>
      <c r="I24" s="88">
        <f aca="true" t="shared" si="0" ref="I24:I52">F24+G24+H24</f>
        <v>0</v>
      </c>
    </row>
    <row r="25" spans="1:9" s="11" customFormat="1" ht="14.25" customHeight="1">
      <c r="A25" s="18" t="str">
        <f>Planilha!A31</f>
        <v>2.11</v>
      </c>
      <c r="B25" s="85" t="str">
        <f>Planilha!B31</f>
        <v>Adaptador eletroduto metalico leve 3/4"(unidut conico)</v>
      </c>
      <c r="C25" s="34">
        <f>Planilha!E31</f>
        <v>0</v>
      </c>
      <c r="D25" s="34">
        <f>Planilha!F31</f>
        <v>0</v>
      </c>
      <c r="E25" s="34">
        <f>Planilha!I31</f>
        <v>0</v>
      </c>
      <c r="F25" s="134"/>
      <c r="G25" s="134"/>
      <c r="H25" s="135"/>
      <c r="I25" s="88">
        <f t="shared" si="0"/>
        <v>0</v>
      </c>
    </row>
    <row r="26" spans="1:9" s="11" customFormat="1" ht="14.25" customHeight="1">
      <c r="A26" s="18" t="str">
        <f>Planilha!A32</f>
        <v>2.12</v>
      </c>
      <c r="B26" s="85" t="str">
        <f>Planilha!B32</f>
        <v>Arruela de lisa galvan. 1/4"</v>
      </c>
      <c r="C26" s="34">
        <f>Planilha!E32</f>
        <v>0</v>
      </c>
      <c r="D26" s="34">
        <f>Planilha!F32</f>
        <v>0</v>
      </c>
      <c r="E26" s="34">
        <f>Planilha!I32</f>
        <v>0</v>
      </c>
      <c r="F26" s="134"/>
      <c r="G26" s="134"/>
      <c r="H26" s="135"/>
      <c r="I26" s="88">
        <f t="shared" si="0"/>
        <v>0</v>
      </c>
    </row>
    <row r="27" spans="1:9" s="11" customFormat="1" ht="14.25" customHeight="1">
      <c r="A27" s="18" t="str">
        <f>Planilha!A33</f>
        <v>2.13</v>
      </c>
      <c r="B27" s="85" t="str">
        <f>Planilha!B33</f>
        <v>Arruela de lisa galvan. 3/8"</v>
      </c>
      <c r="C27" s="34">
        <f>Planilha!E33</f>
        <v>0</v>
      </c>
      <c r="D27" s="34">
        <f>Planilha!F33</f>
        <v>0</v>
      </c>
      <c r="E27" s="34">
        <f>Planilha!I33</f>
        <v>0</v>
      </c>
      <c r="F27" s="134"/>
      <c r="G27" s="134"/>
      <c r="H27" s="135"/>
      <c r="I27" s="88">
        <f t="shared" si="0"/>
        <v>0</v>
      </c>
    </row>
    <row r="28" spans="1:9" s="11" customFormat="1" ht="14.25" customHeight="1">
      <c r="A28" s="18" t="str">
        <f>Planilha!A34</f>
        <v>2.14</v>
      </c>
      <c r="B28" s="85" t="str">
        <f>Planilha!B34</f>
        <v>Braçadeira eletroduto metálico 3/4" tipo cunha</v>
      </c>
      <c r="C28" s="34">
        <f>Planilha!E34</f>
        <v>0</v>
      </c>
      <c r="D28" s="34">
        <f>Planilha!F34</f>
        <v>0</v>
      </c>
      <c r="E28" s="34">
        <f>Planilha!I34</f>
        <v>0</v>
      </c>
      <c r="F28" s="134"/>
      <c r="G28" s="134"/>
      <c r="H28" s="135"/>
      <c r="I28" s="88">
        <f t="shared" si="0"/>
        <v>0</v>
      </c>
    </row>
    <row r="29" spans="1:9" s="11" customFormat="1" ht="14.25" customHeight="1">
      <c r="A29" s="18" t="str">
        <f>Planilha!A35</f>
        <v>2.15</v>
      </c>
      <c r="B29" s="85" t="str">
        <f>Planilha!B35</f>
        <v>Bucha de nylon S8</v>
      </c>
      <c r="C29" s="34">
        <f>Planilha!E35</f>
        <v>0</v>
      </c>
      <c r="D29" s="34">
        <f>Planilha!F35</f>
        <v>0</v>
      </c>
      <c r="E29" s="34">
        <f>Planilha!I35</f>
        <v>0</v>
      </c>
      <c r="F29" s="134"/>
      <c r="G29" s="134"/>
      <c r="H29" s="135"/>
      <c r="I29" s="88">
        <f t="shared" si="0"/>
        <v>0</v>
      </c>
    </row>
    <row r="30" spans="1:9" s="11" customFormat="1" ht="14.25" customHeight="1">
      <c r="A30" s="18" t="str">
        <f>Planilha!A36</f>
        <v>2.16</v>
      </c>
      <c r="B30" s="85" t="str">
        <f>Planilha!B36</f>
        <v>Eletrocalha perfurada tipo C 150x50mm eletrolítica chapa 14  - com tampa e virola,e conexões</v>
      </c>
      <c r="C30" s="34">
        <f>Planilha!E36</f>
        <v>0</v>
      </c>
      <c r="D30" s="34">
        <f>Planilha!F36</f>
        <v>0</v>
      </c>
      <c r="E30" s="34">
        <f>Planilha!I36</f>
        <v>0</v>
      </c>
      <c r="F30" s="134"/>
      <c r="G30" s="134"/>
      <c r="H30" s="135"/>
      <c r="I30" s="88">
        <f t="shared" si="0"/>
        <v>0</v>
      </c>
    </row>
    <row r="31" spans="1:9" s="11" customFormat="1" ht="14.25" customHeight="1">
      <c r="A31" s="18" t="str">
        <f>Planilha!A37</f>
        <v>2.17</v>
      </c>
      <c r="B31" s="85" t="str">
        <f>Planilha!B37</f>
        <v>Eletroduto metálico galvanizado, vara 3.0 m 3/4"</v>
      </c>
      <c r="C31" s="34">
        <f>Planilha!E37</f>
        <v>0</v>
      </c>
      <c r="D31" s="34">
        <f>Planilha!F37</f>
        <v>0</v>
      </c>
      <c r="E31" s="34">
        <f>Planilha!I37</f>
        <v>0</v>
      </c>
      <c r="F31" s="134"/>
      <c r="G31" s="134"/>
      <c r="H31" s="135"/>
      <c r="I31" s="88">
        <f t="shared" si="0"/>
        <v>0</v>
      </c>
    </row>
    <row r="32" spans="1:9" s="11" customFormat="1" ht="14.25" customHeight="1">
      <c r="A32" s="18" t="str">
        <f>Planilha!A38</f>
        <v>2.18</v>
      </c>
      <c r="B32" s="85" t="str">
        <f>Planilha!B38</f>
        <v>Condulete Alumínio encaixe tipo X 3/4"</v>
      </c>
      <c r="C32" s="34">
        <f>Planilha!E38</f>
        <v>0</v>
      </c>
      <c r="D32" s="34">
        <f>Planilha!F38</f>
        <v>0</v>
      </c>
      <c r="E32" s="34">
        <f>Planilha!I38</f>
        <v>0</v>
      </c>
      <c r="F32" s="134"/>
      <c r="G32" s="134"/>
      <c r="H32" s="139"/>
      <c r="I32" s="88">
        <f t="shared" si="0"/>
        <v>0</v>
      </c>
    </row>
    <row r="33" spans="1:9" s="11" customFormat="1" ht="14.25" customHeight="1">
      <c r="A33" s="18" t="str">
        <f>Planilha!A39</f>
        <v>2.19</v>
      </c>
      <c r="B33" s="85" t="str">
        <f>Planilha!B39</f>
        <v>Curva longa 90º ferro galvanizado 3/4"</v>
      </c>
      <c r="C33" s="34">
        <f>Planilha!E39</f>
        <v>0</v>
      </c>
      <c r="D33" s="34">
        <f>Planilha!F39</f>
        <v>0</v>
      </c>
      <c r="E33" s="34">
        <f>Planilha!I39</f>
        <v>0</v>
      </c>
      <c r="F33" s="134"/>
      <c r="G33" s="134"/>
      <c r="H33" s="135"/>
      <c r="I33" s="88">
        <f t="shared" si="0"/>
        <v>0</v>
      </c>
    </row>
    <row r="34" spans="1:9" s="9" customFormat="1" ht="14.25" customHeight="1">
      <c r="A34" s="18" t="str">
        <f>Planilha!A40</f>
        <v>2.20</v>
      </c>
      <c r="B34" s="85" t="str">
        <f>Planilha!B40</f>
        <v>Junção "T" para perfilado 38x38mm</v>
      </c>
      <c r="C34" s="34">
        <f>Planilha!E40</f>
        <v>0</v>
      </c>
      <c r="D34" s="34">
        <f>Planilha!F40</f>
        <v>0</v>
      </c>
      <c r="E34" s="34">
        <f>Planilha!I40</f>
        <v>0</v>
      </c>
      <c r="F34" s="134"/>
      <c r="G34" s="134"/>
      <c r="H34" s="135"/>
      <c r="I34" s="88">
        <f t="shared" si="0"/>
        <v>0</v>
      </c>
    </row>
    <row r="35" spans="1:9" s="9" customFormat="1" ht="14.25" customHeight="1">
      <c r="A35" s="18" t="str">
        <f>Planilha!A41</f>
        <v>2.21</v>
      </c>
      <c r="B35" s="85" t="str">
        <f>Planilha!B41</f>
        <v>Junção "X" para perfilado 38x38mm</v>
      </c>
      <c r="C35" s="34">
        <f>Planilha!E41</f>
        <v>0</v>
      </c>
      <c r="D35" s="34">
        <f>Planilha!F41</f>
        <v>0</v>
      </c>
      <c r="E35" s="34">
        <f>Planilha!I41</f>
        <v>0</v>
      </c>
      <c r="F35" s="134"/>
      <c r="G35" s="134"/>
      <c r="H35" s="133"/>
      <c r="I35" s="88">
        <f t="shared" si="0"/>
        <v>0</v>
      </c>
    </row>
    <row r="36" spans="1:9" s="10" customFormat="1" ht="14.25" customHeight="1">
      <c r="A36" s="18" t="str">
        <f>Planilha!A42</f>
        <v>2.22</v>
      </c>
      <c r="B36" s="85" t="str">
        <f>Planilha!B42</f>
        <v>Junção Interna "I" para perfilado 38x38mm</v>
      </c>
      <c r="C36" s="34">
        <f>Planilha!E42</f>
        <v>0</v>
      </c>
      <c r="D36" s="34">
        <f>Planilha!F42</f>
        <v>0</v>
      </c>
      <c r="E36" s="34">
        <f>Planilha!I42</f>
        <v>0</v>
      </c>
      <c r="F36" s="134"/>
      <c r="G36" s="134"/>
      <c r="H36" s="135"/>
      <c r="I36" s="88">
        <f t="shared" si="0"/>
        <v>0</v>
      </c>
    </row>
    <row r="37" spans="1:9" s="9" customFormat="1" ht="14.25" customHeight="1">
      <c r="A37" s="18" t="str">
        <f>Planilha!A43</f>
        <v>2.23</v>
      </c>
      <c r="B37" s="85" t="str">
        <f>Planilha!B43</f>
        <v>Luva ferro galvanizado eletrolítico leve 3/4" (unidute reto)</v>
      </c>
      <c r="C37" s="34">
        <f>Planilha!E43</f>
        <v>0</v>
      </c>
      <c r="D37" s="34">
        <f>Planilha!F43</f>
        <v>0</v>
      </c>
      <c r="E37" s="34">
        <f>Planilha!I43</f>
        <v>0</v>
      </c>
      <c r="F37" s="134"/>
      <c r="G37" s="134"/>
      <c r="H37" s="135"/>
      <c r="I37" s="88">
        <f t="shared" si="0"/>
        <v>0</v>
      </c>
    </row>
    <row r="38" spans="1:9" s="9" customFormat="1" ht="14.25" customHeight="1">
      <c r="A38" s="18" t="str">
        <f>Planilha!A44</f>
        <v>2.24</v>
      </c>
      <c r="B38" s="85" t="str">
        <f>Planilha!B44</f>
        <v>Mão Francesa Simples 300mm </v>
      </c>
      <c r="C38" s="34">
        <f>Planilha!E44</f>
        <v>0</v>
      </c>
      <c r="D38" s="34">
        <f>Planilha!F44</f>
        <v>0</v>
      </c>
      <c r="E38" s="34">
        <f>Planilha!I44</f>
        <v>0</v>
      </c>
      <c r="F38" s="134"/>
      <c r="G38" s="134"/>
      <c r="H38" s="135"/>
      <c r="I38" s="88">
        <f t="shared" si="0"/>
        <v>0</v>
      </c>
    </row>
    <row r="39" spans="1:9" s="9" customFormat="1" ht="14.25" customHeight="1">
      <c r="A39" s="18" t="str">
        <f>Planilha!A45</f>
        <v>2.25</v>
      </c>
      <c r="B39" s="85" t="str">
        <f>Planilha!B45</f>
        <v>Parafuso Aço Chumbador Parabolt 3/8" X 75MM 16x150mm</v>
      </c>
      <c r="C39" s="34">
        <f>Planilha!E45</f>
        <v>0</v>
      </c>
      <c r="D39" s="34">
        <f>Planilha!F45</f>
        <v>0</v>
      </c>
      <c r="E39" s="34">
        <f>Planilha!I45</f>
        <v>0</v>
      </c>
      <c r="F39" s="134"/>
      <c r="G39" s="134"/>
      <c r="H39" s="135"/>
      <c r="I39" s="88">
        <f t="shared" si="0"/>
        <v>0</v>
      </c>
    </row>
    <row r="40" spans="1:9" s="9" customFormat="1" ht="14.25" customHeight="1">
      <c r="A40" s="18" t="str">
        <f>Planilha!A46</f>
        <v>2.26</v>
      </c>
      <c r="B40" s="85" t="str">
        <f>Planilha!B46</f>
        <v>Parafuso Cabeça Lentilha, porca e arruelas</v>
      </c>
      <c r="C40" s="34">
        <f>Planilha!E46</f>
        <v>0</v>
      </c>
      <c r="D40" s="34">
        <f>Planilha!F46</f>
        <v>0</v>
      </c>
      <c r="E40" s="34">
        <f>Planilha!I46</f>
        <v>0</v>
      </c>
      <c r="F40" s="134"/>
      <c r="G40" s="134"/>
      <c r="H40" s="135"/>
      <c r="I40" s="88">
        <f t="shared" si="0"/>
        <v>0</v>
      </c>
    </row>
    <row r="41" spans="1:9" s="9" customFormat="1" ht="14.25" customHeight="1">
      <c r="A41" s="18" t="str">
        <f>Planilha!A47</f>
        <v>2.27</v>
      </c>
      <c r="B41" s="85" t="str">
        <f>Planilha!B47</f>
        <v>Parafuso fenda galvan. cab. panela 4,8x45mm autoatarrachante</v>
      </c>
      <c r="C41" s="34">
        <f>Planilha!E47</f>
        <v>0</v>
      </c>
      <c r="D41" s="34">
        <f>Planilha!F47</f>
        <v>0</v>
      </c>
      <c r="E41" s="34">
        <f>Planilha!I47</f>
        <v>0</v>
      </c>
      <c r="F41" s="134"/>
      <c r="G41" s="134"/>
      <c r="H41" s="135"/>
      <c r="I41" s="88">
        <f t="shared" si="0"/>
        <v>0</v>
      </c>
    </row>
    <row r="42" spans="1:9" s="10" customFormat="1" ht="14.25" customHeight="1">
      <c r="A42" s="18" t="str">
        <f>Planilha!A48</f>
        <v>2.28</v>
      </c>
      <c r="B42" s="85" t="str">
        <f>Planilha!B48</f>
        <v>Parafuso galvan. cab. sext. 3/8"x2.1/2" rosca soberba</v>
      </c>
      <c r="C42" s="34">
        <f>Planilha!E48</f>
        <v>0</v>
      </c>
      <c r="D42" s="34">
        <f>Planilha!F48</f>
        <v>0</v>
      </c>
      <c r="E42" s="34">
        <f>Planilha!I48</f>
        <v>0</v>
      </c>
      <c r="F42" s="134"/>
      <c r="G42" s="134"/>
      <c r="H42" s="135"/>
      <c r="I42" s="88">
        <f t="shared" si="0"/>
        <v>0</v>
      </c>
    </row>
    <row r="43" spans="1:9" s="9" customFormat="1" ht="14.25" customHeight="1">
      <c r="A43" s="18" t="str">
        <f>Planilha!A49</f>
        <v>2.29</v>
      </c>
      <c r="B43" s="85" t="str">
        <f>Planilha!B49</f>
        <v>Parafuso galvan. cab. sext. 3/8"x2.1/2" rosca total WW</v>
      </c>
      <c r="C43" s="34">
        <f>Planilha!E49</f>
        <v>0</v>
      </c>
      <c r="D43" s="34">
        <f>Planilha!F49</f>
        <v>0</v>
      </c>
      <c r="E43" s="34">
        <f>Planilha!I49</f>
        <v>0</v>
      </c>
      <c r="F43" s="134"/>
      <c r="G43" s="134"/>
      <c r="H43" s="135"/>
      <c r="I43" s="88">
        <f t="shared" si="0"/>
        <v>0</v>
      </c>
    </row>
    <row r="44" spans="1:9" s="9" customFormat="1" ht="14.25" customHeight="1">
      <c r="A44" s="18" t="str">
        <f>Planilha!A50</f>
        <v>2.30</v>
      </c>
      <c r="B44" s="85" t="str">
        <f>Planilha!B50</f>
        <v>Perfilado perfurado aba virada 38x38mm chapa 16 - barra de 6,00m</v>
      </c>
      <c r="C44" s="34">
        <f>Planilha!E50</f>
        <v>0</v>
      </c>
      <c r="D44" s="34">
        <f>Planilha!F50</f>
        <v>0</v>
      </c>
      <c r="E44" s="34">
        <f>Planilha!I50</f>
        <v>0</v>
      </c>
      <c r="F44" s="134"/>
      <c r="G44" s="134"/>
      <c r="H44" s="135"/>
      <c r="I44" s="88">
        <f t="shared" si="0"/>
        <v>0</v>
      </c>
    </row>
    <row r="45" spans="1:9" s="9" customFormat="1" ht="14.25" customHeight="1">
      <c r="A45" s="18" t="str">
        <f>Planilha!A51</f>
        <v>2.31</v>
      </c>
      <c r="B45" s="85" t="str">
        <f>Planilha!B51</f>
        <v>Porca sextavada galvan. 3/8"</v>
      </c>
      <c r="C45" s="34">
        <f>Planilha!E51</f>
        <v>0</v>
      </c>
      <c r="D45" s="34">
        <f>Planilha!F51</f>
        <v>0</v>
      </c>
      <c r="E45" s="34">
        <f>Planilha!I51</f>
        <v>0</v>
      </c>
      <c r="F45" s="134"/>
      <c r="G45" s="134"/>
      <c r="H45" s="135"/>
      <c r="I45" s="88">
        <f t="shared" si="0"/>
        <v>0</v>
      </c>
    </row>
    <row r="46" spans="1:9" s="9" customFormat="1" ht="14.25" customHeight="1">
      <c r="A46" s="18" t="str">
        <f>Planilha!A52</f>
        <v>2.32</v>
      </c>
      <c r="B46" s="85" t="str">
        <f>Planilha!B52</f>
        <v>Suspensão  p/ luminária 150mm</v>
      </c>
      <c r="C46" s="34">
        <f>Planilha!E52</f>
        <v>0</v>
      </c>
      <c r="D46" s="34">
        <f>Planilha!F52</f>
        <v>0</v>
      </c>
      <c r="E46" s="34">
        <f>Planilha!I52</f>
        <v>0</v>
      </c>
      <c r="F46" s="134"/>
      <c r="G46" s="134"/>
      <c r="H46" s="135"/>
      <c r="I46" s="88">
        <f t="shared" si="0"/>
        <v>0</v>
      </c>
    </row>
    <row r="47" spans="1:9" s="9" customFormat="1" ht="14.25" customHeight="1">
      <c r="A47" s="18" t="str">
        <f>Planilha!A53</f>
        <v>2.33</v>
      </c>
      <c r="B47" s="85" t="str">
        <f>Planilha!B53</f>
        <v>Suspensão longo p/ perfilado 150mm</v>
      </c>
      <c r="C47" s="34">
        <f>Planilha!E53</f>
        <v>0</v>
      </c>
      <c r="D47" s="34">
        <f>Planilha!F53</f>
        <v>0</v>
      </c>
      <c r="E47" s="34">
        <f>Planilha!I53</f>
        <v>0</v>
      </c>
      <c r="F47" s="134"/>
      <c r="G47" s="134"/>
      <c r="H47" s="135"/>
      <c r="I47" s="88">
        <f t="shared" si="0"/>
        <v>0</v>
      </c>
    </row>
    <row r="48" spans="1:9" s="9" customFormat="1" ht="14.25" customHeight="1">
      <c r="A48" s="18" t="str">
        <f>Planilha!A54</f>
        <v>2.34</v>
      </c>
      <c r="B48" s="85" t="str">
        <f>Planilha!B54</f>
        <v>Tampa de condulete de 3/4" cega</v>
      </c>
      <c r="C48" s="34">
        <f>Planilha!E54</f>
        <v>0</v>
      </c>
      <c r="D48" s="34">
        <f>Planilha!F54</f>
        <v>0</v>
      </c>
      <c r="E48" s="34">
        <f>Planilha!I54</f>
        <v>0</v>
      </c>
      <c r="F48" s="134"/>
      <c r="G48" s="134"/>
      <c r="H48" s="135"/>
      <c r="I48" s="88">
        <f t="shared" si="0"/>
        <v>0</v>
      </c>
    </row>
    <row r="49" spans="1:9" s="9" customFormat="1" ht="14.25" customHeight="1">
      <c r="A49" s="18" t="str">
        <f>Planilha!A55</f>
        <v>2.35</v>
      </c>
      <c r="B49" s="85" t="str">
        <f>Planilha!B55</f>
        <v>Tampa de condulete de 3/4" para interruptor. </v>
      </c>
      <c r="C49" s="34">
        <f>Planilha!E55</f>
        <v>0</v>
      </c>
      <c r="D49" s="34">
        <f>Planilha!F55</f>
        <v>0</v>
      </c>
      <c r="E49" s="34">
        <f>Planilha!I55</f>
        <v>0</v>
      </c>
      <c r="F49" s="134"/>
      <c r="G49" s="134"/>
      <c r="H49" s="135"/>
      <c r="I49" s="88">
        <f t="shared" si="0"/>
        <v>0</v>
      </c>
    </row>
    <row r="50" spans="1:9" s="9" customFormat="1" ht="14.25" customHeight="1">
      <c r="A50" s="18" t="str">
        <f>Planilha!A56</f>
        <v>2.36</v>
      </c>
      <c r="B50" s="85" t="str">
        <f>Planilha!B56</f>
        <v>Tampa de condulete de 3/4" para tomada. </v>
      </c>
      <c r="C50" s="34">
        <f>Planilha!E56</f>
        <v>0</v>
      </c>
      <c r="D50" s="34">
        <f>Planilha!F56</f>
        <v>0</v>
      </c>
      <c r="E50" s="34">
        <f>Planilha!I56</f>
        <v>0</v>
      </c>
      <c r="F50" s="134"/>
      <c r="G50" s="134"/>
      <c r="H50" s="135"/>
      <c r="I50" s="88">
        <f t="shared" si="0"/>
        <v>0</v>
      </c>
    </row>
    <row r="51" spans="1:9" s="9" customFormat="1" ht="14.25" customHeight="1">
      <c r="A51" s="18" t="str">
        <f>Planilha!A57</f>
        <v>2.37</v>
      </c>
      <c r="B51" s="85" t="str">
        <f>Planilha!B57</f>
        <v>Saida para perfilado 38x38 (acessórios)</v>
      </c>
      <c r="C51" s="34">
        <f>Planilha!E57</f>
        <v>0</v>
      </c>
      <c r="D51" s="34">
        <f>Planilha!F57</f>
        <v>0</v>
      </c>
      <c r="E51" s="34">
        <f>Planilha!I57</f>
        <v>0</v>
      </c>
      <c r="F51" s="134"/>
      <c r="G51" s="134"/>
      <c r="H51" s="135"/>
      <c r="I51" s="88">
        <f t="shared" si="0"/>
        <v>0</v>
      </c>
    </row>
    <row r="52" spans="1:9" s="9" customFormat="1" ht="14.25" customHeight="1">
      <c r="A52" s="18" t="str">
        <f>Planilha!A58</f>
        <v>2.38</v>
      </c>
      <c r="B52" s="85" t="str">
        <f>Planilha!B58</f>
        <v>Saida vertical p/ eletroduto  (acessórios)</v>
      </c>
      <c r="C52" s="34">
        <f>Planilha!E58</f>
        <v>0</v>
      </c>
      <c r="D52" s="34">
        <f>Planilha!F58</f>
        <v>0</v>
      </c>
      <c r="E52" s="34">
        <f>Planilha!I58</f>
        <v>0</v>
      </c>
      <c r="F52" s="134"/>
      <c r="G52" s="134"/>
      <c r="H52" s="135"/>
      <c r="I52" s="88">
        <f t="shared" si="0"/>
        <v>0</v>
      </c>
    </row>
    <row r="53" spans="1:9" s="9" customFormat="1" ht="14.25" customHeight="1">
      <c r="A53" s="18"/>
      <c r="B53" s="90" t="str">
        <f>Planilha!B59</f>
        <v>Fiação e conexões</v>
      </c>
      <c r="C53" s="34"/>
      <c r="D53" s="34"/>
      <c r="E53" s="34"/>
      <c r="F53" s="134"/>
      <c r="G53" s="134"/>
      <c r="H53" s="135"/>
      <c r="I53" s="88"/>
    </row>
    <row r="54" spans="1:9" s="9" customFormat="1" ht="14.25" customHeight="1">
      <c r="A54" s="18" t="str">
        <f>Planilha!A60</f>
        <v>2.39</v>
      </c>
      <c r="B54" s="85" t="str">
        <f>Planilha!B60</f>
        <v>Cabo Flexível (cobre) Isol.PVC - 450/750V  2.5 mm² </v>
      </c>
      <c r="C54" s="34">
        <f>Planilha!E60</f>
        <v>0</v>
      </c>
      <c r="D54" s="34">
        <f>Planilha!F60</f>
        <v>0</v>
      </c>
      <c r="E54" s="34">
        <f>Planilha!I60</f>
        <v>0</v>
      </c>
      <c r="F54" s="134"/>
      <c r="G54" s="134"/>
      <c r="H54" s="135"/>
      <c r="I54" s="88">
        <f aca="true" t="shared" si="1" ref="I54:I70">F54+G54+H54</f>
        <v>0</v>
      </c>
    </row>
    <row r="55" spans="1:9" s="9" customFormat="1" ht="14.25" customHeight="1">
      <c r="A55" s="18" t="str">
        <f>Planilha!A61</f>
        <v>2.40</v>
      </c>
      <c r="B55" s="85" t="str">
        <f>Planilha!B61</f>
        <v>Cabo Flexível (cobre) Isol.PVC - 450/750V  4 mm²</v>
      </c>
      <c r="C55" s="34">
        <f>Planilha!E61</f>
        <v>0</v>
      </c>
      <c r="D55" s="34">
        <f>Planilha!F61</f>
        <v>0</v>
      </c>
      <c r="E55" s="34">
        <f>Planilha!I61</f>
        <v>0</v>
      </c>
      <c r="F55" s="134"/>
      <c r="G55" s="134"/>
      <c r="H55" s="135"/>
      <c r="I55" s="88">
        <f t="shared" si="1"/>
        <v>0</v>
      </c>
    </row>
    <row r="56" spans="1:9" s="9" customFormat="1" ht="14.25" customHeight="1">
      <c r="A56" s="18" t="str">
        <f>Planilha!A62</f>
        <v>2.41</v>
      </c>
      <c r="B56" s="85" t="str">
        <f>Planilha!B62</f>
        <v>Cabo Flexível (cobre) Isol.PVC - 450/750V  6 mm²</v>
      </c>
      <c r="C56" s="34">
        <f>Planilha!E62</f>
        <v>0</v>
      </c>
      <c r="D56" s="34">
        <f>Planilha!F62</f>
        <v>0</v>
      </c>
      <c r="E56" s="34">
        <f>Planilha!I62</f>
        <v>0</v>
      </c>
      <c r="F56" s="134"/>
      <c r="G56" s="134"/>
      <c r="H56" s="135"/>
      <c r="I56" s="88">
        <f t="shared" si="1"/>
        <v>0</v>
      </c>
    </row>
    <row r="57" spans="1:9" s="9" customFormat="1" ht="14.25" customHeight="1">
      <c r="A57" s="18" t="str">
        <f>Planilha!A63</f>
        <v>2.42</v>
      </c>
      <c r="B57" s="85" t="str">
        <f>Planilha!B63</f>
        <v>Cabo de cobre XLP/EPR  # = 6mm²</v>
      </c>
      <c r="C57" s="34">
        <f>Planilha!E63</f>
        <v>0</v>
      </c>
      <c r="D57" s="34">
        <f>Planilha!F63</f>
        <v>0</v>
      </c>
      <c r="E57" s="34">
        <f>Planilha!I63</f>
        <v>0</v>
      </c>
      <c r="F57" s="134"/>
      <c r="G57" s="134"/>
      <c r="H57" s="135"/>
      <c r="I57" s="88">
        <f t="shared" si="1"/>
        <v>0</v>
      </c>
    </row>
    <row r="58" spans="1:9" s="9" customFormat="1" ht="14.25" customHeight="1">
      <c r="A58" s="18" t="str">
        <f>Planilha!A64</f>
        <v>2.43</v>
      </c>
      <c r="B58" s="85" t="str">
        <f>Planilha!B64</f>
        <v>Cabo de cobre XLP/EPR  # = 10mm²</v>
      </c>
      <c r="C58" s="34">
        <f>Planilha!E64</f>
        <v>0</v>
      </c>
      <c r="D58" s="34">
        <f>Planilha!F64</f>
        <v>0</v>
      </c>
      <c r="E58" s="34">
        <f>Planilha!I64</f>
        <v>0</v>
      </c>
      <c r="F58" s="134"/>
      <c r="G58" s="134"/>
      <c r="H58" s="135"/>
      <c r="I58" s="88">
        <f t="shared" si="1"/>
        <v>0</v>
      </c>
    </row>
    <row r="59" spans="1:9" s="9" customFormat="1" ht="14.25" customHeight="1">
      <c r="A59" s="18" t="str">
        <f>Planilha!A65</f>
        <v>2.44</v>
      </c>
      <c r="B59" s="85" t="str">
        <f>Planilha!B65</f>
        <v>Cabo de cobre XLP/EPR  # = 16mm²</v>
      </c>
      <c r="C59" s="34">
        <f>Planilha!E65</f>
        <v>0</v>
      </c>
      <c r="D59" s="34">
        <f>Planilha!F65</f>
        <v>0</v>
      </c>
      <c r="E59" s="34">
        <f>Planilha!I65</f>
        <v>0</v>
      </c>
      <c r="F59" s="134"/>
      <c r="G59" s="134"/>
      <c r="H59" s="135"/>
      <c r="I59" s="88">
        <f t="shared" si="1"/>
        <v>0</v>
      </c>
    </row>
    <row r="60" spans="1:9" s="9" customFormat="1" ht="14.25" customHeight="1">
      <c r="A60" s="18" t="str">
        <f>Planilha!A66</f>
        <v>2.45</v>
      </c>
      <c r="B60" s="85" t="str">
        <f>Planilha!B66</f>
        <v>Cabo de cobre XLP/EPR  # = 25mm²</v>
      </c>
      <c r="C60" s="34">
        <f>Planilha!E66</f>
        <v>0</v>
      </c>
      <c r="D60" s="34">
        <f>Planilha!F66</f>
        <v>0</v>
      </c>
      <c r="E60" s="34">
        <f>Planilha!I66</f>
        <v>0</v>
      </c>
      <c r="F60" s="134"/>
      <c r="G60" s="134"/>
      <c r="H60" s="135"/>
      <c r="I60" s="88">
        <f t="shared" si="1"/>
        <v>0</v>
      </c>
    </row>
    <row r="61" spans="1:9" s="9" customFormat="1" ht="14.25" customHeight="1">
      <c r="A61" s="18" t="str">
        <f>Planilha!A67</f>
        <v>2.46</v>
      </c>
      <c r="B61" s="85" t="str">
        <f>Planilha!B67</f>
        <v>Cabo de cobre XLP/EPR  # = 50mm²</v>
      </c>
      <c r="C61" s="34">
        <f>Planilha!E67</f>
        <v>0</v>
      </c>
      <c r="D61" s="34">
        <f>Planilha!F67</f>
        <v>0</v>
      </c>
      <c r="E61" s="34">
        <f>Planilha!I67</f>
        <v>0</v>
      </c>
      <c r="F61" s="134"/>
      <c r="G61" s="134"/>
      <c r="H61" s="135"/>
      <c r="I61" s="88">
        <f t="shared" si="1"/>
        <v>0</v>
      </c>
    </row>
    <row r="62" spans="1:9" s="9" customFormat="1" ht="14.25" customHeight="1">
      <c r="A62" s="18" t="str">
        <f>Planilha!A68</f>
        <v>2.47</v>
      </c>
      <c r="B62" s="85" t="str">
        <f>Planilha!B68</f>
        <v>Cabo de cobre XLP/EPR  # = 95mm²</v>
      </c>
      <c r="C62" s="34">
        <f>Planilha!E68</f>
        <v>0</v>
      </c>
      <c r="D62" s="34">
        <f>Planilha!F68</f>
        <v>0</v>
      </c>
      <c r="E62" s="34">
        <f>Planilha!I68</f>
        <v>0</v>
      </c>
      <c r="F62" s="134"/>
      <c r="G62" s="134"/>
      <c r="H62" s="135"/>
      <c r="I62" s="88">
        <f t="shared" si="1"/>
        <v>0</v>
      </c>
    </row>
    <row r="63" spans="1:9" s="10" customFormat="1" ht="14.25" customHeight="1">
      <c r="A63" s="18" t="str">
        <f>Planilha!A69</f>
        <v>2.48</v>
      </c>
      <c r="B63" s="85" t="str">
        <f>Planilha!B69</f>
        <v>Terminal de cobre de compressão        # = 2,5mm²</v>
      </c>
      <c r="C63" s="34">
        <f>Planilha!E69</f>
        <v>0</v>
      </c>
      <c r="D63" s="34">
        <f>Planilha!F69</f>
        <v>0</v>
      </c>
      <c r="E63" s="34">
        <f>Planilha!I69</f>
        <v>0</v>
      </c>
      <c r="F63" s="134"/>
      <c r="G63" s="134"/>
      <c r="H63" s="135"/>
      <c r="I63" s="88">
        <f t="shared" si="1"/>
        <v>0</v>
      </c>
    </row>
    <row r="64" spans="1:9" s="10" customFormat="1" ht="14.25" customHeight="1">
      <c r="A64" s="18" t="str">
        <f>Planilha!A70</f>
        <v>2.49</v>
      </c>
      <c r="B64" s="85" t="str">
        <f>Planilha!B70</f>
        <v>Terminal de cobre de compressão        # = 4mm²</v>
      </c>
      <c r="C64" s="34">
        <f>Planilha!E70</f>
        <v>0</v>
      </c>
      <c r="D64" s="34">
        <f>Planilha!F70</f>
        <v>0</v>
      </c>
      <c r="E64" s="34">
        <f>Planilha!I70</f>
        <v>0</v>
      </c>
      <c r="F64" s="134"/>
      <c r="G64" s="134"/>
      <c r="H64" s="135"/>
      <c r="I64" s="88">
        <f t="shared" si="1"/>
        <v>0</v>
      </c>
    </row>
    <row r="65" spans="1:9" s="9" customFormat="1" ht="14.25" customHeight="1">
      <c r="A65" s="18" t="str">
        <f>Planilha!A71</f>
        <v>2.50</v>
      </c>
      <c r="B65" s="85" t="str">
        <f>Planilha!B71</f>
        <v>Terminal de cobre de compressão        # = 6mm²</v>
      </c>
      <c r="C65" s="34">
        <f>Planilha!E71</f>
        <v>0</v>
      </c>
      <c r="D65" s="34">
        <f>Planilha!F71</f>
        <v>0</v>
      </c>
      <c r="E65" s="34">
        <f>Planilha!I71</f>
        <v>0</v>
      </c>
      <c r="F65" s="130"/>
      <c r="G65" s="134"/>
      <c r="H65" s="135"/>
      <c r="I65" s="88">
        <f t="shared" si="1"/>
        <v>0</v>
      </c>
    </row>
    <row r="66" spans="1:9" s="9" customFormat="1" ht="14.25" customHeight="1">
      <c r="A66" s="18" t="str">
        <f>Planilha!A72</f>
        <v>2.51</v>
      </c>
      <c r="B66" s="85" t="str">
        <f>Planilha!B72</f>
        <v>Terminal de cobre de compressão        # = 10mm²</v>
      </c>
      <c r="C66" s="34">
        <f>Planilha!E72</f>
        <v>0</v>
      </c>
      <c r="D66" s="34">
        <f>Planilha!F72</f>
        <v>0</v>
      </c>
      <c r="E66" s="34">
        <f>Planilha!I72</f>
        <v>0</v>
      </c>
      <c r="F66" s="130"/>
      <c r="G66" s="130"/>
      <c r="H66" s="135"/>
      <c r="I66" s="88">
        <f t="shared" si="1"/>
        <v>0</v>
      </c>
    </row>
    <row r="67" spans="1:9" s="9" customFormat="1" ht="14.25" customHeight="1">
      <c r="A67" s="18" t="str">
        <f>Planilha!A73</f>
        <v>2.52</v>
      </c>
      <c r="B67" s="85" t="str">
        <f>Planilha!B73</f>
        <v>Terminal de cobre de compressão        # = 16mm²</v>
      </c>
      <c r="C67" s="34">
        <f>Planilha!E73</f>
        <v>0</v>
      </c>
      <c r="D67" s="34">
        <f>Planilha!F73</f>
        <v>0</v>
      </c>
      <c r="E67" s="34">
        <f>Planilha!I73</f>
        <v>0</v>
      </c>
      <c r="F67" s="130"/>
      <c r="G67" s="130"/>
      <c r="H67" s="135"/>
      <c r="I67" s="88">
        <f t="shared" si="1"/>
        <v>0</v>
      </c>
    </row>
    <row r="68" spans="1:9" s="9" customFormat="1" ht="14.25" customHeight="1">
      <c r="A68" s="18" t="str">
        <f>Planilha!A74</f>
        <v>2.53</v>
      </c>
      <c r="B68" s="85" t="str">
        <f>Planilha!B74</f>
        <v>Terminal de cobre de compressão        # = 25mm²</v>
      </c>
      <c r="C68" s="34">
        <f>Planilha!E74</f>
        <v>0</v>
      </c>
      <c r="D68" s="34">
        <f>Planilha!F74</f>
        <v>0</v>
      </c>
      <c r="E68" s="34">
        <f>Planilha!I74</f>
        <v>0</v>
      </c>
      <c r="F68" s="130"/>
      <c r="G68" s="130"/>
      <c r="H68" s="135"/>
      <c r="I68" s="88">
        <f t="shared" si="1"/>
        <v>0</v>
      </c>
    </row>
    <row r="69" spans="1:9" s="11" customFormat="1" ht="14.25" customHeight="1">
      <c r="A69" s="18" t="str">
        <f>Planilha!A75</f>
        <v>2.54</v>
      </c>
      <c r="B69" s="85" t="str">
        <f>Planilha!B75</f>
        <v>Terminal de cobre de compressão        # = 50mm²</v>
      </c>
      <c r="C69" s="34">
        <f>Planilha!E75</f>
        <v>0</v>
      </c>
      <c r="D69" s="34">
        <f>Planilha!F75</f>
        <v>0</v>
      </c>
      <c r="E69" s="34">
        <f>Planilha!I75</f>
        <v>0</v>
      </c>
      <c r="F69" s="130"/>
      <c r="G69" s="130"/>
      <c r="H69" s="135"/>
      <c r="I69" s="88">
        <f t="shared" si="1"/>
        <v>0</v>
      </c>
    </row>
    <row r="70" spans="1:9" s="9" customFormat="1" ht="14.25" customHeight="1">
      <c r="A70" s="18" t="str">
        <f>Planilha!A76</f>
        <v>2.55</v>
      </c>
      <c r="B70" s="85" t="str">
        <f>Planilha!B76</f>
        <v>Terminal de cobre de compressão        # = 95mm²</v>
      </c>
      <c r="C70" s="34">
        <f>Planilha!E76</f>
        <v>0</v>
      </c>
      <c r="D70" s="34">
        <f>Planilha!F76</f>
        <v>0</v>
      </c>
      <c r="E70" s="34">
        <f>Planilha!I76</f>
        <v>0</v>
      </c>
      <c r="F70" s="130"/>
      <c r="G70" s="130"/>
      <c r="H70" s="135"/>
      <c r="I70" s="88">
        <f t="shared" si="1"/>
        <v>0</v>
      </c>
    </row>
    <row r="71" spans="1:9" s="9" customFormat="1" ht="14.25" customHeight="1">
      <c r="A71" s="18"/>
      <c r="B71" s="90" t="str">
        <f>Planilha!B77</f>
        <v>Quadros</v>
      </c>
      <c r="C71" s="34"/>
      <c r="D71" s="34"/>
      <c r="E71" s="34"/>
      <c r="F71" s="130"/>
      <c r="G71" s="130"/>
      <c r="H71" s="133"/>
      <c r="I71" s="88"/>
    </row>
    <row r="72" spans="1:9" s="9" customFormat="1" ht="14.25" customHeight="1">
      <c r="A72" s="18" t="str">
        <f>Planilha!A78</f>
        <v>2.56</v>
      </c>
      <c r="B72" s="85" t="str">
        <f>Planilha!B78</f>
        <v>Quadro entrada sobrepor c/ Barr. trif. (Ver memorial)</v>
      </c>
      <c r="C72" s="34">
        <f>Planilha!E78</f>
        <v>0</v>
      </c>
      <c r="D72" s="34">
        <f>Planilha!F78</f>
        <v>0</v>
      </c>
      <c r="E72" s="34">
        <f>Planilha!I78</f>
        <v>0</v>
      </c>
      <c r="F72" s="130"/>
      <c r="G72" s="130"/>
      <c r="H72" s="133"/>
      <c r="I72" s="88">
        <f aca="true" t="shared" si="2" ref="I72:I87">F72+G72+H72</f>
        <v>0</v>
      </c>
    </row>
    <row r="73" spans="1:9" s="9" customFormat="1" ht="14.25" customHeight="1">
      <c r="A73" s="18" t="str">
        <f>Planilha!A79</f>
        <v>2.57</v>
      </c>
      <c r="B73" s="85" t="str">
        <f>Planilha!B79</f>
        <v>Quadro distribuição sobrepor c/ Barr. trif. (ver memorial)</v>
      </c>
      <c r="C73" s="34">
        <f>Planilha!E79</f>
        <v>0</v>
      </c>
      <c r="D73" s="34">
        <f>Planilha!F79</f>
        <v>0</v>
      </c>
      <c r="E73" s="34">
        <f>Planilha!I79</f>
        <v>0</v>
      </c>
      <c r="F73" s="130"/>
      <c r="G73" s="130"/>
      <c r="H73" s="133"/>
      <c r="I73" s="88">
        <f t="shared" si="2"/>
        <v>0</v>
      </c>
    </row>
    <row r="74" spans="1:9" s="9" customFormat="1" ht="14.25" customHeight="1">
      <c r="A74" s="18" t="str">
        <f>Planilha!A80</f>
        <v>2.58</v>
      </c>
      <c r="B74" s="85" t="str">
        <f>Planilha!B80</f>
        <v>Disjuntor Bipolar Termomagnético (220 V/127 V) - DIN 15 A - Curva C</v>
      </c>
      <c r="C74" s="34">
        <f>Planilha!E80</f>
        <v>0</v>
      </c>
      <c r="D74" s="34">
        <f>Planilha!F80</f>
        <v>0</v>
      </c>
      <c r="E74" s="34">
        <f>Planilha!I80</f>
        <v>0</v>
      </c>
      <c r="F74" s="130"/>
      <c r="G74" s="130"/>
      <c r="H74" s="133"/>
      <c r="I74" s="88">
        <f t="shared" si="2"/>
        <v>0</v>
      </c>
    </row>
    <row r="75" spans="1:9" s="9" customFormat="1" ht="14.25" customHeight="1" thickBot="1">
      <c r="A75" s="24" t="str">
        <f>Planilha!A81</f>
        <v>2.59</v>
      </c>
      <c r="B75" s="94" t="str">
        <f>Planilha!B81</f>
        <v>Disjuntor Bipolar Termomagnético (220 V/127 V) - DIN 20 A - Curva C</v>
      </c>
      <c r="C75" s="95">
        <f>Planilha!E81</f>
        <v>0</v>
      </c>
      <c r="D75" s="95">
        <f>Planilha!F81</f>
        <v>0</v>
      </c>
      <c r="E75" s="95">
        <f>Planilha!I81</f>
        <v>0</v>
      </c>
      <c r="F75" s="140"/>
      <c r="G75" s="140"/>
      <c r="H75" s="140"/>
      <c r="I75" s="96">
        <f t="shared" si="2"/>
        <v>0</v>
      </c>
    </row>
    <row r="76" spans="1:9" s="9" customFormat="1" ht="14.25" customHeight="1" thickTop="1">
      <c r="A76" s="25" t="str">
        <f>Planilha!A82</f>
        <v>2.60</v>
      </c>
      <c r="B76" s="97" t="str">
        <f>Planilha!B82</f>
        <v>Disjuntor Bipolar Termomagnético (220 V/127 V) - DIN 25 A - Curva C</v>
      </c>
      <c r="C76" s="98">
        <f>Planilha!E82</f>
        <v>0</v>
      </c>
      <c r="D76" s="98">
        <f>Planilha!F82</f>
        <v>0</v>
      </c>
      <c r="E76" s="98">
        <f>Planilha!I82</f>
        <v>0</v>
      </c>
      <c r="F76" s="141"/>
      <c r="G76" s="141"/>
      <c r="H76" s="141"/>
      <c r="I76" s="99">
        <f t="shared" si="2"/>
        <v>0</v>
      </c>
    </row>
    <row r="77" spans="1:9" s="9" customFormat="1" ht="14.25" customHeight="1">
      <c r="A77" s="18" t="str">
        <f>Planilha!A83</f>
        <v>2.61</v>
      </c>
      <c r="B77" s="85" t="str">
        <f>Planilha!B83</f>
        <v>Disjuntor Bipolar Termomagnético (220 V/127 V) - DIN 32 A - Curva C</v>
      </c>
      <c r="C77" s="34">
        <f>Planilha!E83</f>
        <v>0</v>
      </c>
      <c r="D77" s="34">
        <f>Planilha!F83</f>
        <v>0</v>
      </c>
      <c r="E77" s="34">
        <f>Planilha!I83</f>
        <v>0</v>
      </c>
      <c r="F77" s="130"/>
      <c r="G77" s="130"/>
      <c r="H77" s="133"/>
      <c r="I77" s="88">
        <f t="shared" si="2"/>
        <v>0</v>
      </c>
    </row>
    <row r="78" spans="1:9" s="9" customFormat="1" ht="14.25" customHeight="1">
      <c r="A78" s="18" t="str">
        <f>Planilha!A84</f>
        <v>2.62</v>
      </c>
      <c r="B78" s="85" t="str">
        <f>Planilha!B84</f>
        <v>Disjuntor Bipolar Termomagnético (220 V/127 V) - DIN 40 A - Curva C</v>
      </c>
      <c r="C78" s="34">
        <f>Planilha!E84</f>
        <v>0</v>
      </c>
      <c r="D78" s="34">
        <f>Planilha!F84</f>
        <v>0</v>
      </c>
      <c r="E78" s="34">
        <f>Planilha!I84</f>
        <v>0</v>
      </c>
      <c r="F78" s="130"/>
      <c r="G78" s="130"/>
      <c r="H78" s="133"/>
      <c r="I78" s="88">
        <f t="shared" si="2"/>
        <v>0</v>
      </c>
    </row>
    <row r="79" spans="1:9" s="9" customFormat="1" ht="14.25" customHeight="1">
      <c r="A79" s="18" t="str">
        <f>Planilha!A85</f>
        <v>2.63</v>
      </c>
      <c r="B79" s="85" t="str">
        <f>Planilha!B85</f>
        <v>Disjuntor Tripolar Termomagnético - norma DIN 20 A Curva C</v>
      </c>
      <c r="C79" s="34">
        <f>Planilha!E85</f>
        <v>0</v>
      </c>
      <c r="D79" s="34">
        <f>Planilha!F85</f>
        <v>0</v>
      </c>
      <c r="E79" s="34">
        <f>Planilha!I85</f>
        <v>0</v>
      </c>
      <c r="F79" s="130"/>
      <c r="G79" s="130"/>
      <c r="H79" s="133"/>
      <c r="I79" s="88">
        <f t="shared" si="2"/>
        <v>0</v>
      </c>
    </row>
    <row r="80" spans="1:9" s="9" customFormat="1" ht="14.25" customHeight="1">
      <c r="A80" s="18" t="str">
        <f>Planilha!A86</f>
        <v>2.64</v>
      </c>
      <c r="B80" s="85" t="str">
        <f>Planilha!B86</f>
        <v>Disjuntor Tripolar Termomagnético - norma DIN 63 A Curva C</v>
      </c>
      <c r="C80" s="34">
        <f>Planilha!E86</f>
        <v>0</v>
      </c>
      <c r="D80" s="34">
        <f>Planilha!F86</f>
        <v>0</v>
      </c>
      <c r="E80" s="34">
        <f>Planilha!I86</f>
        <v>0</v>
      </c>
      <c r="F80" s="130"/>
      <c r="G80" s="130"/>
      <c r="H80" s="133"/>
      <c r="I80" s="88">
        <f t="shared" si="2"/>
        <v>0</v>
      </c>
    </row>
    <row r="81" spans="1:9" s="9" customFormat="1" ht="14.25" customHeight="1">
      <c r="A81" s="18" t="str">
        <f>Planilha!A87</f>
        <v>2.65</v>
      </c>
      <c r="B81" s="85" t="str">
        <f>Planilha!B87</f>
        <v>Disjuntor Tripolar Termomagnético - Tipo NEMA  125 A Curva C</v>
      </c>
      <c r="C81" s="34">
        <f>Planilha!E87</f>
        <v>0</v>
      </c>
      <c r="D81" s="34">
        <f>Planilha!F87</f>
        <v>0</v>
      </c>
      <c r="E81" s="34">
        <f>Planilha!I87</f>
        <v>0</v>
      </c>
      <c r="F81" s="130"/>
      <c r="G81" s="130"/>
      <c r="H81" s="133"/>
      <c r="I81" s="88">
        <f t="shared" si="2"/>
        <v>0</v>
      </c>
    </row>
    <row r="82" spans="1:9" s="9" customFormat="1" ht="14.25" customHeight="1">
      <c r="A82" s="18" t="str">
        <f>Planilha!A88</f>
        <v>2.66</v>
      </c>
      <c r="B82" s="85" t="str">
        <f>Planilha!B88</f>
        <v>Disjuntor Tripolar Termomagnético - Tipo NEMA 150 A Curva C</v>
      </c>
      <c r="C82" s="34">
        <f>Planilha!E88</f>
        <v>0</v>
      </c>
      <c r="D82" s="34">
        <f>Planilha!F88</f>
        <v>0</v>
      </c>
      <c r="E82" s="34">
        <f>Planilha!I88</f>
        <v>0</v>
      </c>
      <c r="F82" s="130"/>
      <c r="G82" s="130"/>
      <c r="H82" s="133"/>
      <c r="I82" s="88">
        <f t="shared" si="2"/>
        <v>0</v>
      </c>
    </row>
    <row r="83" spans="1:9" s="9" customFormat="1" ht="14.25" customHeight="1">
      <c r="A83" s="18" t="str">
        <f>Planilha!A89</f>
        <v>2.67</v>
      </c>
      <c r="B83" s="85" t="str">
        <f>Planilha!B89</f>
        <v>Disjuntor Tripolar Termomagnético - Tipo NEMA 175 A Curva C</v>
      </c>
      <c r="C83" s="34">
        <f>Planilha!E89</f>
        <v>0</v>
      </c>
      <c r="D83" s="34">
        <f>Planilha!F89</f>
        <v>0</v>
      </c>
      <c r="E83" s="34">
        <f>Planilha!I89</f>
        <v>0</v>
      </c>
      <c r="F83" s="130"/>
      <c r="G83" s="130"/>
      <c r="H83" s="133"/>
      <c r="I83" s="88">
        <f t="shared" si="2"/>
        <v>0</v>
      </c>
    </row>
    <row r="84" spans="1:9" s="9" customFormat="1" ht="14.25" customHeight="1">
      <c r="A84" s="18" t="str">
        <f>Planilha!A90</f>
        <v>2.68</v>
      </c>
      <c r="B84" s="85" t="str">
        <f>Planilha!B90</f>
        <v>Disjuntor Unipolar Termomagnético - norma DIN 20 A Curva C</v>
      </c>
      <c r="C84" s="34">
        <f>Planilha!E90</f>
        <v>0</v>
      </c>
      <c r="D84" s="34">
        <f>Planilha!F90</f>
        <v>0</v>
      </c>
      <c r="E84" s="34">
        <f>Planilha!I90</f>
        <v>0</v>
      </c>
      <c r="F84" s="130"/>
      <c r="G84" s="130"/>
      <c r="H84" s="133"/>
      <c r="I84" s="88">
        <f t="shared" si="2"/>
        <v>0</v>
      </c>
    </row>
    <row r="85" spans="1:9" s="9" customFormat="1" ht="14.25" customHeight="1">
      <c r="A85" s="18" t="str">
        <f>Planilha!A91</f>
        <v>2.69</v>
      </c>
      <c r="B85" s="85" t="str">
        <f>Planilha!B91</f>
        <v>Disjuntor Unipolar Termomagnético - norma DIN 25 A Curva C</v>
      </c>
      <c r="C85" s="34">
        <f>Planilha!E91</f>
        <v>0</v>
      </c>
      <c r="D85" s="34">
        <f>Planilha!F91</f>
        <v>0</v>
      </c>
      <c r="E85" s="34">
        <f>Planilha!I91</f>
        <v>0</v>
      </c>
      <c r="F85" s="130"/>
      <c r="G85" s="130"/>
      <c r="H85" s="133"/>
      <c r="I85" s="88">
        <f t="shared" si="2"/>
        <v>0</v>
      </c>
    </row>
    <row r="86" spans="1:9" s="9" customFormat="1" ht="14.25" customHeight="1">
      <c r="A86" s="18" t="str">
        <f>Planilha!A92</f>
        <v>2.70</v>
      </c>
      <c r="B86" s="85" t="str">
        <f>Planilha!B92</f>
        <v>Disjuntor Unipolar Termomagnético - norma DIN 32 A Curva C</v>
      </c>
      <c r="C86" s="34">
        <f>Planilha!E92</f>
        <v>0</v>
      </c>
      <c r="D86" s="34">
        <f>Planilha!F92</f>
        <v>0</v>
      </c>
      <c r="E86" s="34">
        <f>Planilha!I92</f>
        <v>0</v>
      </c>
      <c r="F86" s="130"/>
      <c r="G86" s="130"/>
      <c r="H86" s="133"/>
      <c r="I86" s="88">
        <f t="shared" si="2"/>
        <v>0</v>
      </c>
    </row>
    <row r="87" spans="1:9" s="9" customFormat="1" ht="14.25" customHeight="1">
      <c r="A87" s="18" t="str">
        <f>Planilha!A93</f>
        <v>2.71</v>
      </c>
      <c r="B87" s="85" t="str">
        <f>Planilha!B93</f>
        <v>Interruptor bipolar DR (fase/fase - In=30 mA) 25 A</v>
      </c>
      <c r="C87" s="34">
        <f>Planilha!E93</f>
        <v>0</v>
      </c>
      <c r="D87" s="34">
        <f>Planilha!F93</f>
        <v>0</v>
      </c>
      <c r="E87" s="34">
        <f>Planilha!I93</f>
        <v>0</v>
      </c>
      <c r="F87" s="130"/>
      <c r="G87" s="130"/>
      <c r="H87" s="133"/>
      <c r="I87" s="88">
        <f t="shared" si="2"/>
        <v>0</v>
      </c>
    </row>
    <row r="88" spans="1:9" s="9" customFormat="1" ht="14.25" customHeight="1">
      <c r="A88" s="18" t="str">
        <f>Planilha!A95</f>
        <v>2.72</v>
      </c>
      <c r="B88" s="85" t="str">
        <f>Planilha!B95</f>
        <v>Analisador de Energia - ver memorial</v>
      </c>
      <c r="C88" s="34">
        <f>Planilha!E95</f>
        <v>0</v>
      </c>
      <c r="D88" s="34">
        <f>Planilha!F95</f>
        <v>0</v>
      </c>
      <c r="E88" s="34">
        <f>Planilha!I95</f>
        <v>0</v>
      </c>
      <c r="F88" s="130"/>
      <c r="G88" s="130"/>
      <c r="H88" s="133"/>
      <c r="I88" s="88">
        <f>F88+G88+H88</f>
        <v>0</v>
      </c>
    </row>
    <row r="89" spans="1:9" s="9" customFormat="1" ht="14.25" customHeight="1">
      <c r="A89" s="18" t="str">
        <f>Planilha!A96</f>
        <v>2.73</v>
      </c>
      <c r="B89" s="85" t="str">
        <f>Planilha!B96</f>
        <v>Instalação/configuração/testes de analisador de energia</v>
      </c>
      <c r="C89" s="34">
        <f>Planilha!E96</f>
        <v>0</v>
      </c>
      <c r="D89" s="34">
        <f>Planilha!F96</f>
        <v>0</v>
      </c>
      <c r="E89" s="34">
        <f>Planilha!I96</f>
        <v>0</v>
      </c>
      <c r="F89" s="130"/>
      <c r="G89" s="130"/>
      <c r="H89" s="133"/>
      <c r="I89" s="88">
        <f aca="true" t="shared" si="3" ref="I89:I96">F89+G89+H89</f>
        <v>0</v>
      </c>
    </row>
    <row r="90" spans="1:9" s="9" customFormat="1" ht="14.25" customHeight="1">
      <c r="A90" s="18" t="str">
        <f>Planilha!A97</f>
        <v>2.74</v>
      </c>
      <c r="B90" s="85" t="str">
        <f>Planilha!B97</f>
        <v>Gerador de Energ. Diesel 19KVA - 127/220V, Cabinado, Silenciado  c/ QTA</v>
      </c>
      <c r="C90" s="34">
        <f>Planilha!E97</f>
        <v>0</v>
      </c>
      <c r="D90" s="34">
        <f>Planilha!F97</f>
        <v>0</v>
      </c>
      <c r="E90" s="34">
        <f>Planilha!I97</f>
        <v>0</v>
      </c>
      <c r="F90" s="130"/>
      <c r="G90" s="130"/>
      <c r="H90" s="133"/>
      <c r="I90" s="88">
        <f t="shared" si="3"/>
        <v>0</v>
      </c>
    </row>
    <row r="91" spans="1:9" s="9" customFormat="1" ht="14.25" customHeight="1">
      <c r="A91" s="18" t="str">
        <f>Planilha!A98</f>
        <v>2.75</v>
      </c>
      <c r="B91" s="85" t="str">
        <f>Planilha!B98</f>
        <v>Instalação/configuração/testes de gerador de energia</v>
      </c>
      <c r="C91" s="34">
        <f>Planilha!E98</f>
        <v>0</v>
      </c>
      <c r="D91" s="34">
        <f>Planilha!F98</f>
        <v>0</v>
      </c>
      <c r="E91" s="34">
        <f>Planilha!I98</f>
        <v>0</v>
      </c>
      <c r="F91" s="130"/>
      <c r="G91" s="130"/>
      <c r="H91" s="133"/>
      <c r="I91" s="88">
        <f t="shared" si="3"/>
        <v>0</v>
      </c>
    </row>
    <row r="92" spans="1:9" s="9" customFormat="1" ht="14.25" customHeight="1">
      <c r="A92" s="18" t="str">
        <f>Planilha!A99</f>
        <v>2.76</v>
      </c>
      <c r="B92" s="85" t="str">
        <f>Planilha!B99</f>
        <v>Medidor de Energia para barramento Quadro de Entrada</v>
      </c>
      <c r="C92" s="34">
        <f>Planilha!E99</f>
        <v>0</v>
      </c>
      <c r="D92" s="34">
        <f>Planilha!F99</f>
        <v>0</v>
      </c>
      <c r="E92" s="34">
        <f>Planilha!I99</f>
        <v>0</v>
      </c>
      <c r="F92" s="130"/>
      <c r="G92" s="130"/>
      <c r="H92" s="133"/>
      <c r="I92" s="88">
        <f t="shared" si="3"/>
        <v>0</v>
      </c>
    </row>
    <row r="93" spans="1:9" s="9" customFormat="1" ht="14.25" customHeight="1">
      <c r="A93" s="18" t="str">
        <f>Planilha!A100</f>
        <v>2.77</v>
      </c>
      <c r="B93" s="85" t="str">
        <f>Planilha!B100</f>
        <v>Instalação/configuração/testes de medidor de energia</v>
      </c>
      <c r="C93" s="34">
        <f>Planilha!E100</f>
        <v>0</v>
      </c>
      <c r="D93" s="34">
        <f>Planilha!F100</f>
        <v>0</v>
      </c>
      <c r="E93" s="34">
        <f>Planilha!I100</f>
        <v>0</v>
      </c>
      <c r="F93" s="130"/>
      <c r="G93" s="130"/>
      <c r="H93" s="133"/>
      <c r="I93" s="88">
        <f t="shared" si="3"/>
        <v>0</v>
      </c>
    </row>
    <row r="94" spans="1:9" s="9" customFormat="1" ht="14.25" customHeight="1">
      <c r="A94" s="18" t="str">
        <f>Planilha!A101</f>
        <v>2.78</v>
      </c>
      <c r="B94" s="85" t="str">
        <f>Planilha!B101</f>
        <v>Aquecedor de água elétrico 220V/5000W</v>
      </c>
      <c r="C94" s="34">
        <f>Planilha!E101</f>
        <v>0</v>
      </c>
      <c r="D94" s="34">
        <f>Planilha!F101</f>
        <v>0</v>
      </c>
      <c r="E94" s="34">
        <f>Planilha!I101</f>
        <v>0</v>
      </c>
      <c r="F94" s="130"/>
      <c r="G94" s="130"/>
      <c r="H94" s="133"/>
      <c r="I94" s="88">
        <f t="shared" si="3"/>
        <v>0</v>
      </c>
    </row>
    <row r="95" spans="1:9" s="9" customFormat="1" ht="14.25" customHeight="1">
      <c r="A95" s="18" t="str">
        <f>Planilha!A102</f>
        <v>2.79</v>
      </c>
      <c r="B95" s="85" t="str">
        <f>Planilha!B102</f>
        <v>Instalação/configuração/testes de aquecedor de água</v>
      </c>
      <c r="C95" s="34">
        <f>Planilha!E102</f>
        <v>0</v>
      </c>
      <c r="D95" s="34">
        <f>Planilha!F102</f>
        <v>0</v>
      </c>
      <c r="E95" s="34">
        <f>Planilha!I102</f>
        <v>0</v>
      </c>
      <c r="F95" s="130"/>
      <c r="G95" s="130"/>
      <c r="H95" s="133"/>
      <c r="I95" s="88">
        <f t="shared" si="3"/>
        <v>0</v>
      </c>
    </row>
    <row r="96" spans="1:9" s="9" customFormat="1" ht="14.25" customHeight="1">
      <c r="A96" s="18" t="str">
        <f>Planilha!A103</f>
        <v>2.80</v>
      </c>
      <c r="B96" s="85" t="str">
        <f>Planilha!B103</f>
        <v>Chuveiro elétrico 220V/5000W - CROMADO</v>
      </c>
      <c r="C96" s="34">
        <f>Planilha!E103</f>
        <v>0</v>
      </c>
      <c r="D96" s="34">
        <f>Planilha!F103</f>
        <v>0</v>
      </c>
      <c r="E96" s="34">
        <f>Planilha!I103</f>
        <v>0</v>
      </c>
      <c r="F96" s="130"/>
      <c r="G96" s="130"/>
      <c r="H96" s="133"/>
      <c r="I96" s="88">
        <f t="shared" si="3"/>
        <v>0</v>
      </c>
    </row>
    <row r="97" spans="1:9" s="9" customFormat="1" ht="14.25" customHeight="1">
      <c r="A97" s="18" t="str">
        <f>Planilha!A104</f>
        <v>2.81</v>
      </c>
      <c r="B97" s="85" t="str">
        <f>Planilha!B104</f>
        <v>Instalação/configuração/testes de chuveiro</v>
      </c>
      <c r="C97" s="34">
        <f>Planilha!E104</f>
        <v>0</v>
      </c>
      <c r="D97" s="34">
        <f>Planilha!F104</f>
        <v>0</v>
      </c>
      <c r="E97" s="34">
        <f>Planilha!I104</f>
        <v>0</v>
      </c>
      <c r="F97" s="130"/>
      <c r="G97" s="130"/>
      <c r="H97" s="133"/>
      <c r="I97" s="88">
        <f>F97+G97+H97</f>
        <v>0</v>
      </c>
    </row>
    <row r="98" spans="1:9" s="9" customFormat="1" ht="14.25" customHeight="1">
      <c r="A98" s="18"/>
      <c r="B98" s="90" t="str">
        <f>Planilha!B105</f>
        <v>Iluminação e Tomadas</v>
      </c>
      <c r="C98" s="34"/>
      <c r="D98" s="34"/>
      <c r="E98" s="34"/>
      <c r="F98" s="130"/>
      <c r="G98" s="130"/>
      <c r="H98" s="133"/>
      <c r="I98" s="88"/>
    </row>
    <row r="99" spans="1:9" s="9" customFormat="1" ht="14.25" customHeight="1">
      <c r="A99" s="18" t="str">
        <f>Planilha!A106</f>
        <v>2.82</v>
      </c>
      <c r="B99" s="85" t="str">
        <f>Planilha!B106</f>
        <v>Lâmpada SuperLED Tubular 20W - 6400K / &gt;=2000lm</v>
      </c>
      <c r="C99" s="34">
        <f>Planilha!E106</f>
        <v>0</v>
      </c>
      <c r="D99" s="34">
        <f>Planilha!F106</f>
        <v>0</v>
      </c>
      <c r="E99" s="34">
        <f>Planilha!I106</f>
        <v>0</v>
      </c>
      <c r="F99" s="130"/>
      <c r="G99" s="130"/>
      <c r="H99" s="133"/>
      <c r="I99" s="88">
        <f aca="true" t="shared" si="4" ref="I99:I109">F99+G99+H99</f>
        <v>0</v>
      </c>
    </row>
    <row r="100" spans="1:9" s="9" customFormat="1" ht="14.25" customHeight="1">
      <c r="A100" s="18" t="str">
        <f>Planilha!A107</f>
        <v>2.83</v>
      </c>
      <c r="B100" s="85" t="str">
        <f>Planilha!B107</f>
        <v>Luminária sobrepor p/ lampada LED tubular </v>
      </c>
      <c r="C100" s="34">
        <f>Planilha!E107</f>
        <v>0</v>
      </c>
      <c r="D100" s="34">
        <f>Planilha!F107</f>
        <v>0</v>
      </c>
      <c r="E100" s="34">
        <f>Planilha!I107</f>
        <v>0</v>
      </c>
      <c r="F100" s="130"/>
      <c r="G100" s="130"/>
      <c r="H100" s="133"/>
      <c r="I100" s="88">
        <f t="shared" si="4"/>
        <v>0</v>
      </c>
    </row>
    <row r="101" spans="1:9" s="9" customFormat="1" ht="14.25" customHeight="1">
      <c r="A101" s="18" t="str">
        <f>Planilha!A108</f>
        <v>2.84</v>
      </c>
      <c r="B101" s="85" t="str">
        <f>Planilha!B108</f>
        <v>Refletor SuperLED 50W &gt;= 3500 Lumens</v>
      </c>
      <c r="C101" s="34">
        <f>Planilha!E108</f>
        <v>0</v>
      </c>
      <c r="D101" s="34">
        <f>Planilha!F108</f>
        <v>0</v>
      </c>
      <c r="E101" s="34">
        <f>Planilha!I108</f>
        <v>0</v>
      </c>
      <c r="F101" s="130"/>
      <c r="G101" s="130"/>
      <c r="H101" s="133"/>
      <c r="I101" s="88">
        <f t="shared" si="4"/>
        <v>0</v>
      </c>
    </row>
    <row r="102" spans="1:9" s="10" customFormat="1" ht="14.25" customHeight="1">
      <c r="A102" s="18" t="str">
        <f>Planilha!A109</f>
        <v>2.85</v>
      </c>
      <c r="B102" s="85" t="str">
        <f>Planilha!B109</f>
        <v>Refletor SuperLED 20W &gt;= 1800 lumens</v>
      </c>
      <c r="C102" s="34">
        <f>Planilha!E109</f>
        <v>0</v>
      </c>
      <c r="D102" s="34">
        <f>Planilha!F109</f>
        <v>0</v>
      </c>
      <c r="E102" s="34">
        <f>Planilha!I109</f>
        <v>0</v>
      </c>
      <c r="F102" s="130"/>
      <c r="G102" s="130"/>
      <c r="H102" s="133"/>
      <c r="I102" s="88">
        <f t="shared" si="4"/>
        <v>0</v>
      </c>
    </row>
    <row r="103" spans="1:9" s="10" customFormat="1" ht="14.25" customHeight="1">
      <c r="A103" s="18" t="str">
        <f>Planilha!A110</f>
        <v>2.86</v>
      </c>
      <c r="B103" s="85" t="str">
        <f>Planilha!B110</f>
        <v>Sensor de Presença Fotocélula</v>
      </c>
      <c r="C103" s="34">
        <f>Planilha!E110</f>
        <v>0</v>
      </c>
      <c r="D103" s="34">
        <f>Planilha!F110</f>
        <v>0</v>
      </c>
      <c r="E103" s="34">
        <f>Planilha!I110</f>
        <v>0</v>
      </c>
      <c r="F103" s="134"/>
      <c r="G103" s="134"/>
      <c r="H103" s="135"/>
      <c r="I103" s="88">
        <f t="shared" si="4"/>
        <v>0</v>
      </c>
    </row>
    <row r="104" spans="1:9" s="9" customFormat="1" ht="14.25" customHeight="1">
      <c r="A104" s="18" t="str">
        <f>Planilha!A111</f>
        <v>2.87</v>
      </c>
      <c r="B104" s="85" t="str">
        <f>Planilha!B111</f>
        <v>Interruptor 1 tecla simples</v>
      </c>
      <c r="C104" s="34">
        <f>Planilha!E111</f>
        <v>0</v>
      </c>
      <c r="D104" s="34">
        <f>Planilha!F111</f>
        <v>0</v>
      </c>
      <c r="E104" s="34">
        <f>Planilha!I111</f>
        <v>0</v>
      </c>
      <c r="F104" s="134"/>
      <c r="G104" s="134"/>
      <c r="H104" s="135"/>
      <c r="I104" s="88">
        <f t="shared" si="4"/>
        <v>0</v>
      </c>
    </row>
    <row r="105" spans="1:9" s="9" customFormat="1" ht="14.25" customHeight="1">
      <c r="A105" s="18" t="str">
        <f>Planilha!A112</f>
        <v>2.88</v>
      </c>
      <c r="B105" s="85" t="str">
        <f>Planilha!B112</f>
        <v>Interruptor 2 tecla simples</v>
      </c>
      <c r="C105" s="34">
        <f>Planilha!E112</f>
        <v>0</v>
      </c>
      <c r="D105" s="34">
        <f>Planilha!F112</f>
        <v>0</v>
      </c>
      <c r="E105" s="34">
        <f>Planilha!I112</f>
        <v>0</v>
      </c>
      <c r="F105" s="134"/>
      <c r="G105" s="134"/>
      <c r="H105" s="135"/>
      <c r="I105" s="88">
        <f t="shared" si="4"/>
        <v>0</v>
      </c>
    </row>
    <row r="106" spans="1:9" s="9" customFormat="1" ht="14.25" customHeight="1">
      <c r="A106" s="18" t="str">
        <f>Planilha!A113</f>
        <v>2.89</v>
      </c>
      <c r="B106" s="85" t="str">
        <f>Planilha!B113</f>
        <v>Interruptor 2 tecla paralelas</v>
      </c>
      <c r="C106" s="34">
        <f>Planilha!E113</f>
        <v>0</v>
      </c>
      <c r="D106" s="34">
        <f>Planilha!F113</f>
        <v>0</v>
      </c>
      <c r="E106" s="34">
        <f>Planilha!I113</f>
        <v>0</v>
      </c>
      <c r="F106" s="134"/>
      <c r="G106" s="134"/>
      <c r="H106" s="135"/>
      <c r="I106" s="88">
        <f t="shared" si="4"/>
        <v>0</v>
      </c>
    </row>
    <row r="107" spans="1:9" s="9" customFormat="1" ht="14.25" customHeight="1">
      <c r="A107" s="18" t="str">
        <f>Planilha!A114</f>
        <v>2.90</v>
      </c>
      <c r="B107" s="85" t="str">
        <f>Planilha!B114</f>
        <v>Tomada hexagonal (NBR 14136) 2P+T 20A</v>
      </c>
      <c r="C107" s="34">
        <f>Planilha!E114</f>
        <v>0</v>
      </c>
      <c r="D107" s="34">
        <f>Planilha!F114</f>
        <v>0</v>
      </c>
      <c r="E107" s="34">
        <f>Planilha!I114</f>
        <v>0</v>
      </c>
      <c r="F107" s="134"/>
      <c r="G107" s="134"/>
      <c r="H107" s="135"/>
      <c r="I107" s="88">
        <f t="shared" si="4"/>
        <v>0</v>
      </c>
    </row>
    <row r="108" spans="1:9" s="9" customFormat="1" ht="14.25" customHeight="1">
      <c r="A108" s="18" t="str">
        <f>Planilha!A115</f>
        <v>2.91</v>
      </c>
      <c r="B108" s="85" t="str">
        <f>Planilha!B115</f>
        <v>Tomada hexagonal (NBR 14136) 2P+T 20A - VERMELHA</v>
      </c>
      <c r="C108" s="34">
        <f>Planilha!E115</f>
        <v>0</v>
      </c>
      <c r="D108" s="34">
        <f>Planilha!F115</f>
        <v>0</v>
      </c>
      <c r="E108" s="34">
        <f>Planilha!I115</f>
        <v>0</v>
      </c>
      <c r="F108" s="134"/>
      <c r="G108" s="134"/>
      <c r="H108" s="135"/>
      <c r="I108" s="88">
        <f t="shared" si="4"/>
        <v>0</v>
      </c>
    </row>
    <row r="109" spans="1:9" s="9" customFormat="1" ht="14.25" customHeight="1">
      <c r="A109" s="18" t="str">
        <f>Planilha!A116</f>
        <v>2.92</v>
      </c>
      <c r="B109" s="85" t="str">
        <f>Planilha!B116</f>
        <v>Conjunto caixa tomada e espelho 4x4 dupla função, modelo pedestal ref.  Juval</v>
      </c>
      <c r="C109" s="34">
        <f>Planilha!E116</f>
        <v>0</v>
      </c>
      <c r="D109" s="34">
        <f>Planilha!F116</f>
        <v>0</v>
      </c>
      <c r="E109" s="34">
        <f>Planilha!I116</f>
        <v>0</v>
      </c>
      <c r="F109" s="134"/>
      <c r="G109" s="134"/>
      <c r="H109" s="135"/>
      <c r="I109" s="88">
        <f t="shared" si="4"/>
        <v>0</v>
      </c>
    </row>
    <row r="110" spans="1:9" s="9" customFormat="1" ht="14.25" customHeight="1">
      <c r="A110" s="18"/>
      <c r="B110" s="90" t="str">
        <f>Planilha!B117</f>
        <v>Diversos</v>
      </c>
      <c r="C110" s="34"/>
      <c r="D110" s="34"/>
      <c r="E110" s="34"/>
      <c r="F110" s="134"/>
      <c r="G110" s="134"/>
      <c r="H110" s="135"/>
      <c r="I110" s="88"/>
    </row>
    <row r="111" spans="1:9" s="9" customFormat="1" ht="14.25" customHeight="1">
      <c r="A111" s="18" t="str">
        <f>Planilha!A118</f>
        <v>2.93</v>
      </c>
      <c r="B111" s="85" t="str">
        <f>Planilha!B118</f>
        <v>Solda de estanho , cor do carretel azul ,1/2kg</v>
      </c>
      <c r="C111" s="34">
        <f>Planilha!E118</f>
        <v>0</v>
      </c>
      <c r="D111" s="34">
        <f>Planilha!F118</f>
        <v>0</v>
      </c>
      <c r="E111" s="34">
        <f>Planilha!I118</f>
        <v>0</v>
      </c>
      <c r="F111" s="134"/>
      <c r="G111" s="134"/>
      <c r="H111" s="135"/>
      <c r="I111" s="88">
        <f>F111+G111+H111</f>
        <v>0</v>
      </c>
    </row>
    <row r="112" spans="1:9" s="9" customFormat="1" ht="14.25" customHeight="1">
      <c r="A112" s="18" t="str">
        <f>Planilha!A119</f>
        <v>2.94</v>
      </c>
      <c r="B112" s="85" t="str">
        <f>Planilha!B119</f>
        <v>Fita isolante adesiva antichama em rolo de 20m</v>
      </c>
      <c r="C112" s="34">
        <f>Planilha!E119</f>
        <v>0</v>
      </c>
      <c r="D112" s="34">
        <f>Planilha!F119</f>
        <v>0</v>
      </c>
      <c r="E112" s="34">
        <f>Planilha!I119</f>
        <v>0</v>
      </c>
      <c r="F112" s="134"/>
      <c r="G112" s="134"/>
      <c r="H112" s="135"/>
      <c r="I112" s="88">
        <f>F112+G112+H112</f>
        <v>0</v>
      </c>
    </row>
    <row r="113" spans="1:9" s="9" customFormat="1" ht="14.25" customHeight="1">
      <c r="A113" s="18" t="str">
        <f>Planilha!A120</f>
        <v>2.95</v>
      </c>
      <c r="B113" s="85" t="str">
        <f>Planilha!B120</f>
        <v>Fita isolante autofusão 20m</v>
      </c>
      <c r="C113" s="34">
        <f>Planilha!E120</f>
        <v>0</v>
      </c>
      <c r="D113" s="34">
        <f>Planilha!F120</f>
        <v>0</v>
      </c>
      <c r="E113" s="34">
        <f>Planilha!I120</f>
        <v>0</v>
      </c>
      <c r="F113" s="134"/>
      <c r="G113" s="134"/>
      <c r="H113" s="135"/>
      <c r="I113" s="88">
        <f>F113+G113+H113</f>
        <v>0</v>
      </c>
    </row>
    <row r="114" spans="1:9" s="9" customFormat="1" ht="14.25" customHeight="1">
      <c r="A114" s="18"/>
      <c r="B114" s="90" t="str">
        <f>Planilha!B121</f>
        <v>Subtotal</v>
      </c>
      <c r="C114" s="51">
        <f>Planilha!E121</f>
        <v>0</v>
      </c>
      <c r="D114" s="51">
        <f>Planilha!F121</f>
        <v>0</v>
      </c>
      <c r="E114" s="51">
        <f>Planilha!I121</f>
        <v>0</v>
      </c>
      <c r="F114" s="100">
        <f>SUMPRODUCT($E13:$E113,F13:F113)</f>
        <v>0</v>
      </c>
      <c r="G114" s="100">
        <f>SUMPRODUCT($E13:$E113,G13:G113)</f>
        <v>0</v>
      </c>
      <c r="H114" s="100">
        <f>SUMPRODUCT($E13:$E113,H13:H113)</f>
        <v>0</v>
      </c>
      <c r="I114" s="88" t="e">
        <f>(F114+G114+H114)/E114</f>
        <v>#DIV/0!</v>
      </c>
    </row>
    <row r="115" spans="1:9" s="9" customFormat="1" ht="14.25" customHeight="1">
      <c r="A115" s="18"/>
      <c r="B115" s="85"/>
      <c r="C115" s="34"/>
      <c r="D115" s="34"/>
      <c r="E115" s="34"/>
      <c r="F115" s="20"/>
      <c r="G115" s="20"/>
      <c r="H115" s="23"/>
      <c r="I115" s="88"/>
    </row>
    <row r="116" spans="1:9" s="9" customFormat="1" ht="14.25" customHeight="1">
      <c r="A116" s="19" t="str">
        <f>Planilha!A123</f>
        <v>3.0</v>
      </c>
      <c r="B116" s="90" t="str">
        <f>Planilha!B123</f>
        <v>INSTALAÇÕES DE TELEFONIA E LÓGICA</v>
      </c>
      <c r="C116" s="34"/>
      <c r="D116" s="34"/>
      <c r="E116" s="34"/>
      <c r="F116" s="20"/>
      <c r="G116" s="20"/>
      <c r="H116" s="23"/>
      <c r="I116" s="88"/>
    </row>
    <row r="117" spans="1:9" s="9" customFormat="1" ht="14.25" customHeight="1">
      <c r="A117" s="18" t="str">
        <f>Planilha!A124</f>
        <v>3.1</v>
      </c>
      <c r="B117" s="85" t="str">
        <f>Planilha!B124</f>
        <v>Acoplamento para Perfilado 38x38mm  (sapata quadrada)</v>
      </c>
      <c r="C117" s="34">
        <f>Planilha!E124</f>
        <v>0</v>
      </c>
      <c r="D117" s="34">
        <f>Planilha!F124</f>
        <v>0</v>
      </c>
      <c r="E117" s="34">
        <f>Planilha!I124</f>
        <v>0</v>
      </c>
      <c r="F117" s="134"/>
      <c r="G117" s="134"/>
      <c r="H117" s="135"/>
      <c r="I117" s="88">
        <f aca="true" t="shared" si="5" ref="I117:I141">F117+G117+H117</f>
        <v>0</v>
      </c>
    </row>
    <row r="118" spans="1:9" s="9" customFormat="1" ht="14.25" customHeight="1">
      <c r="A118" s="18" t="str">
        <f>Planilha!A125</f>
        <v>3.2</v>
      </c>
      <c r="B118" s="85" t="str">
        <f>Planilha!B125</f>
        <v>Adaptador eletroduto metalico leve 1" - (unidute conico)</v>
      </c>
      <c r="C118" s="34">
        <f>Planilha!E125</f>
        <v>0</v>
      </c>
      <c r="D118" s="34">
        <f>Planilha!F125</f>
        <v>0</v>
      </c>
      <c r="E118" s="34">
        <f>Planilha!I125</f>
        <v>0</v>
      </c>
      <c r="F118" s="134"/>
      <c r="G118" s="134"/>
      <c r="H118" s="135"/>
      <c r="I118" s="88">
        <f t="shared" si="5"/>
        <v>0</v>
      </c>
    </row>
    <row r="119" spans="1:9" s="9" customFormat="1" ht="14.25" customHeight="1">
      <c r="A119" s="18" t="str">
        <f>Planilha!A126</f>
        <v>3.3</v>
      </c>
      <c r="B119" s="85" t="str">
        <f>Planilha!B126</f>
        <v>Arruela lisa galvan. 1/4"</v>
      </c>
      <c r="C119" s="34">
        <f>Planilha!E126</f>
        <v>0</v>
      </c>
      <c r="D119" s="34">
        <f>Planilha!F126</f>
        <v>0</v>
      </c>
      <c r="E119" s="34">
        <f>Planilha!I126</f>
        <v>0</v>
      </c>
      <c r="F119" s="134"/>
      <c r="G119" s="134"/>
      <c r="H119" s="135"/>
      <c r="I119" s="88">
        <f t="shared" si="5"/>
        <v>0</v>
      </c>
    </row>
    <row r="120" spans="1:9" s="9" customFormat="1" ht="14.25" customHeight="1">
      <c r="A120" s="18" t="str">
        <f>Planilha!A127</f>
        <v>3.4</v>
      </c>
      <c r="B120" s="85" t="str">
        <f>Planilha!B127</f>
        <v>Arruela lisa galvan. 3/8"</v>
      </c>
      <c r="C120" s="34">
        <f>Planilha!E127</f>
        <v>0</v>
      </c>
      <c r="D120" s="34">
        <f>Planilha!F127</f>
        <v>0</v>
      </c>
      <c r="E120" s="34">
        <f>Planilha!I127</f>
        <v>0</v>
      </c>
      <c r="F120" s="134"/>
      <c r="G120" s="134"/>
      <c r="H120" s="135"/>
      <c r="I120" s="88">
        <f t="shared" si="5"/>
        <v>0</v>
      </c>
    </row>
    <row r="121" spans="1:9" s="9" customFormat="1" ht="14.25" customHeight="1">
      <c r="A121" s="18" t="str">
        <f>Planilha!A128</f>
        <v>3.5</v>
      </c>
      <c r="B121" s="85" t="str">
        <f>Planilha!B128</f>
        <v>Braçadeira galvanizada c/ cunha p/ eletroduto metalico 1"</v>
      </c>
      <c r="C121" s="34">
        <f>Planilha!E128</f>
        <v>0</v>
      </c>
      <c r="D121" s="34">
        <f>Planilha!F128</f>
        <v>0</v>
      </c>
      <c r="E121" s="34">
        <f>Planilha!I128</f>
        <v>0</v>
      </c>
      <c r="F121" s="134"/>
      <c r="G121" s="134"/>
      <c r="H121" s="135"/>
      <c r="I121" s="88">
        <f t="shared" si="5"/>
        <v>0</v>
      </c>
    </row>
    <row r="122" spans="1:9" s="9" customFormat="1" ht="14.25" customHeight="1">
      <c r="A122" s="18" t="str">
        <f>Planilha!A129</f>
        <v>3.6</v>
      </c>
      <c r="B122" s="85" t="str">
        <f>Planilha!B129</f>
        <v>Bucha de nylon S8</v>
      </c>
      <c r="C122" s="34">
        <f>Planilha!E129</f>
        <v>0</v>
      </c>
      <c r="D122" s="34">
        <f>Planilha!F129</f>
        <v>0</v>
      </c>
      <c r="E122" s="34">
        <f>Planilha!I129</f>
        <v>0</v>
      </c>
      <c r="F122" s="134"/>
      <c r="G122" s="134"/>
      <c r="H122" s="135"/>
      <c r="I122" s="88">
        <f t="shared" si="5"/>
        <v>0</v>
      </c>
    </row>
    <row r="123" spans="1:9" s="9" customFormat="1" ht="14.25" customHeight="1">
      <c r="A123" s="18" t="str">
        <f>Planilha!A130</f>
        <v>3.7</v>
      </c>
      <c r="B123" s="85" t="str">
        <f>Planilha!B130</f>
        <v>Condulete aluminio encaixe tipo X 1"</v>
      </c>
      <c r="C123" s="34">
        <f>Planilha!E130</f>
        <v>0</v>
      </c>
      <c r="D123" s="34">
        <f>Planilha!F130</f>
        <v>0</v>
      </c>
      <c r="E123" s="34">
        <f>Planilha!I130</f>
        <v>0</v>
      </c>
      <c r="F123" s="134"/>
      <c r="G123" s="134"/>
      <c r="H123" s="135"/>
      <c r="I123" s="88">
        <f t="shared" si="5"/>
        <v>0</v>
      </c>
    </row>
    <row r="124" spans="1:9" s="10" customFormat="1" ht="14.25" customHeight="1">
      <c r="A124" s="18" t="str">
        <f>Planilha!A131</f>
        <v>3.8</v>
      </c>
      <c r="B124" s="85" t="str">
        <f>Planilha!B131</f>
        <v>Curva 90º ferro galvanizado 1"</v>
      </c>
      <c r="C124" s="34">
        <f>Planilha!E131</f>
        <v>0</v>
      </c>
      <c r="D124" s="34">
        <f>Planilha!F131</f>
        <v>0</v>
      </c>
      <c r="E124" s="34">
        <f>Planilha!I131</f>
        <v>0</v>
      </c>
      <c r="F124" s="134"/>
      <c r="G124" s="134"/>
      <c r="H124" s="135"/>
      <c r="I124" s="88">
        <f t="shared" si="5"/>
        <v>0</v>
      </c>
    </row>
    <row r="125" spans="1:9" s="10" customFormat="1" ht="14.25" customHeight="1">
      <c r="A125" s="18" t="str">
        <f>Planilha!A132</f>
        <v>3.9</v>
      </c>
      <c r="B125" s="85" t="str">
        <f>Planilha!B132</f>
        <v>Eletrocalha perfurada tipo C150x50mm chapa 14-c/ tampa e virola e conexão</v>
      </c>
      <c r="C125" s="34">
        <f>Planilha!E132</f>
        <v>0</v>
      </c>
      <c r="D125" s="34">
        <f>Planilha!F132</f>
        <v>0</v>
      </c>
      <c r="E125" s="34">
        <f>Planilha!I132</f>
        <v>0</v>
      </c>
      <c r="F125" s="134"/>
      <c r="G125" s="134"/>
      <c r="H125" s="135"/>
      <c r="I125" s="88">
        <f t="shared" si="5"/>
        <v>0</v>
      </c>
    </row>
    <row r="126" spans="1:9" s="12" customFormat="1" ht="14.25" customHeight="1">
      <c r="A126" s="18" t="str">
        <f>Planilha!A133</f>
        <v>3.10</v>
      </c>
      <c r="B126" s="85" t="str">
        <f>Planilha!B133</f>
        <v>Eletroduto galvanizado, vara 3,0m 1"</v>
      </c>
      <c r="C126" s="34">
        <f>Planilha!E133</f>
        <v>0</v>
      </c>
      <c r="D126" s="34">
        <f>Planilha!F133</f>
        <v>0</v>
      </c>
      <c r="E126" s="34">
        <f>Planilha!I133</f>
        <v>0</v>
      </c>
      <c r="F126" s="134"/>
      <c r="G126" s="134"/>
      <c r="H126" s="135"/>
      <c r="I126" s="88">
        <f t="shared" si="5"/>
        <v>0</v>
      </c>
    </row>
    <row r="127" spans="1:9" s="2" customFormat="1" ht="14.25" customHeight="1">
      <c r="A127" s="18" t="str">
        <f>Planilha!A134</f>
        <v>3.11</v>
      </c>
      <c r="B127" s="85" t="str">
        <f>Planilha!B134</f>
        <v>Suspensão longo p/ perfilado 150mm</v>
      </c>
      <c r="C127" s="34">
        <f>Planilha!E134</f>
        <v>0</v>
      </c>
      <c r="D127" s="34">
        <f>Planilha!F134</f>
        <v>0</v>
      </c>
      <c r="E127" s="34">
        <f>Planilha!I134</f>
        <v>0</v>
      </c>
      <c r="F127" s="130"/>
      <c r="G127" s="130"/>
      <c r="H127" s="133"/>
      <c r="I127" s="88">
        <f t="shared" si="5"/>
        <v>0</v>
      </c>
    </row>
    <row r="128" spans="1:9" s="10" customFormat="1" ht="14.25" customHeight="1">
      <c r="A128" s="18" t="str">
        <f>Planilha!A135</f>
        <v>3.12</v>
      </c>
      <c r="B128" s="85" t="str">
        <f>Planilha!B135</f>
        <v>Junção "T" para perfilado 38x38mm</v>
      </c>
      <c r="C128" s="34">
        <f>Planilha!E135</f>
        <v>0</v>
      </c>
      <c r="D128" s="34">
        <f>Planilha!F135</f>
        <v>0</v>
      </c>
      <c r="E128" s="34">
        <f>Planilha!I135</f>
        <v>0</v>
      </c>
      <c r="F128" s="130"/>
      <c r="G128" s="130"/>
      <c r="H128" s="130"/>
      <c r="I128" s="88">
        <f t="shared" si="5"/>
        <v>0</v>
      </c>
    </row>
    <row r="129" spans="1:9" s="10" customFormat="1" ht="14.25" customHeight="1">
      <c r="A129" s="18" t="str">
        <f>Planilha!A136</f>
        <v>3.13</v>
      </c>
      <c r="B129" s="85" t="str">
        <f>Planilha!B136</f>
        <v>Junção Interna "I" para perfilado 38x38mm</v>
      </c>
      <c r="C129" s="34">
        <f>Planilha!E136</f>
        <v>0</v>
      </c>
      <c r="D129" s="34">
        <f>Planilha!F136</f>
        <v>0</v>
      </c>
      <c r="E129" s="34">
        <f>Planilha!I136</f>
        <v>0</v>
      </c>
      <c r="F129" s="130"/>
      <c r="G129" s="130"/>
      <c r="H129" s="130"/>
      <c r="I129" s="88">
        <f t="shared" si="5"/>
        <v>0</v>
      </c>
    </row>
    <row r="130" spans="1:9" s="5" customFormat="1" ht="14.25" customHeight="1">
      <c r="A130" s="18" t="str">
        <f>Planilha!A137</f>
        <v>3.14</v>
      </c>
      <c r="B130" s="85" t="str">
        <f>Planilha!B137</f>
        <v>Luva ferro galvanizado encaixe 1" (unidute reto)</v>
      </c>
      <c r="C130" s="34">
        <f>Planilha!E137</f>
        <v>0</v>
      </c>
      <c r="D130" s="34">
        <f>Planilha!F137</f>
        <v>0</v>
      </c>
      <c r="E130" s="34">
        <f>Planilha!I137</f>
        <v>0</v>
      </c>
      <c r="F130" s="130"/>
      <c r="G130" s="130"/>
      <c r="H130" s="133"/>
      <c r="I130" s="88">
        <f t="shared" si="5"/>
        <v>0</v>
      </c>
    </row>
    <row r="131" spans="1:9" s="2" customFormat="1" ht="14.25" customHeight="1">
      <c r="A131" s="18" t="str">
        <f>Planilha!A138</f>
        <v>3.15</v>
      </c>
      <c r="B131" s="85" t="str">
        <f>Planilha!B138</f>
        <v>Mão Francesa Simples 300mm </v>
      </c>
      <c r="C131" s="34">
        <f>Planilha!E138</f>
        <v>0</v>
      </c>
      <c r="D131" s="34">
        <f>Planilha!F138</f>
        <v>0</v>
      </c>
      <c r="E131" s="34">
        <f>Planilha!I138</f>
        <v>0</v>
      </c>
      <c r="F131" s="130"/>
      <c r="G131" s="136"/>
      <c r="H131" s="137"/>
      <c r="I131" s="88">
        <f t="shared" si="5"/>
        <v>0</v>
      </c>
    </row>
    <row r="132" spans="1:9" s="2" customFormat="1" ht="14.25" customHeight="1">
      <c r="A132" s="18" t="str">
        <f>Planilha!A139</f>
        <v>3.16</v>
      </c>
      <c r="B132" s="85" t="str">
        <f>Planilha!B139</f>
        <v>Parafuso Aço Chumbador Parabolt 3/8" x 3"</v>
      </c>
      <c r="C132" s="34">
        <f>Planilha!E139</f>
        <v>0</v>
      </c>
      <c r="D132" s="34">
        <f>Planilha!F139</f>
        <v>0</v>
      </c>
      <c r="E132" s="34">
        <f>Planilha!I139</f>
        <v>0</v>
      </c>
      <c r="F132" s="130"/>
      <c r="G132" s="136"/>
      <c r="H132" s="137"/>
      <c r="I132" s="88">
        <f t="shared" si="5"/>
        <v>0</v>
      </c>
    </row>
    <row r="133" spans="1:9" s="2" customFormat="1" ht="14.25" customHeight="1">
      <c r="A133" s="18" t="str">
        <f>Planilha!A140</f>
        <v>3.17</v>
      </c>
      <c r="B133" s="85" t="str">
        <f>Planilha!B140</f>
        <v>Parafuso Cabeça Lentilha, porca e arruelas p/ eletrocalha.</v>
      </c>
      <c r="C133" s="34">
        <f>Planilha!E140</f>
        <v>0</v>
      </c>
      <c r="D133" s="34">
        <f>Planilha!F140</f>
        <v>0</v>
      </c>
      <c r="E133" s="34">
        <f>Planilha!I140</f>
        <v>0</v>
      </c>
      <c r="F133" s="130"/>
      <c r="G133" s="136"/>
      <c r="H133" s="137"/>
      <c r="I133" s="88">
        <f t="shared" si="5"/>
        <v>0</v>
      </c>
    </row>
    <row r="134" spans="1:9" s="2" customFormat="1" ht="14.25" customHeight="1">
      <c r="A134" s="18" t="str">
        <f>Planilha!A141</f>
        <v>3.18</v>
      </c>
      <c r="B134" s="85" t="str">
        <f>Planilha!B141</f>
        <v>Parafuso fenda galvan. cab. panela 4,8x45mm autoatarrachante</v>
      </c>
      <c r="C134" s="34">
        <f>Planilha!E141</f>
        <v>0</v>
      </c>
      <c r="D134" s="34">
        <f>Planilha!F141</f>
        <v>0</v>
      </c>
      <c r="E134" s="34">
        <f>Planilha!I141</f>
        <v>0</v>
      </c>
      <c r="F134" s="130"/>
      <c r="G134" s="136"/>
      <c r="H134" s="137"/>
      <c r="I134" s="88">
        <f t="shared" si="5"/>
        <v>0</v>
      </c>
    </row>
    <row r="135" spans="1:9" s="2" customFormat="1" ht="14.25" customHeight="1">
      <c r="A135" s="18" t="str">
        <f>Planilha!A142</f>
        <v>3.19</v>
      </c>
      <c r="B135" s="85" t="str">
        <f>Planilha!B142</f>
        <v>Parafuso galvan. cab. sext. 3/8"x2.1/2" rosca soberba</v>
      </c>
      <c r="C135" s="34">
        <f>Planilha!E142</f>
        <v>0</v>
      </c>
      <c r="D135" s="34">
        <f>Planilha!F142</f>
        <v>0</v>
      </c>
      <c r="E135" s="34">
        <f>Planilha!I142</f>
        <v>0</v>
      </c>
      <c r="F135" s="130"/>
      <c r="G135" s="136"/>
      <c r="H135" s="137"/>
      <c r="I135" s="88">
        <f t="shared" si="5"/>
        <v>0</v>
      </c>
    </row>
    <row r="136" spans="1:9" s="2" customFormat="1" ht="14.25" customHeight="1">
      <c r="A136" s="18" t="str">
        <f>Planilha!A143</f>
        <v>3.20</v>
      </c>
      <c r="B136" s="85" t="str">
        <f>Planilha!B143</f>
        <v>Parafuso galvan. cab. sext. 3/8"x2.1/2" rosca total WW</v>
      </c>
      <c r="C136" s="34">
        <f>Planilha!E143</f>
        <v>0</v>
      </c>
      <c r="D136" s="34">
        <f>Planilha!F143</f>
        <v>0</v>
      </c>
      <c r="E136" s="34">
        <f>Planilha!I143</f>
        <v>0</v>
      </c>
      <c r="F136" s="130"/>
      <c r="G136" s="136"/>
      <c r="H136" s="137"/>
      <c r="I136" s="88">
        <f t="shared" si="5"/>
        <v>0</v>
      </c>
    </row>
    <row r="137" spans="1:9" s="2" customFormat="1" ht="14.25" customHeight="1">
      <c r="A137" s="18" t="str">
        <f>Planilha!A144</f>
        <v>3.21</v>
      </c>
      <c r="B137" s="85" t="str">
        <f>Planilha!B144</f>
        <v>Perfilado perfurado aba virada 38x38mm chapa 16 - barra de 6,00m</v>
      </c>
      <c r="C137" s="34">
        <f>Planilha!E144</f>
        <v>0</v>
      </c>
      <c r="D137" s="34">
        <f>Planilha!F144</f>
        <v>0</v>
      </c>
      <c r="E137" s="34">
        <f>Planilha!I144</f>
        <v>0</v>
      </c>
      <c r="F137" s="130"/>
      <c r="G137" s="136"/>
      <c r="H137" s="137"/>
      <c r="I137" s="88">
        <f t="shared" si="5"/>
        <v>0</v>
      </c>
    </row>
    <row r="138" spans="1:9" s="2" customFormat="1" ht="14.25" customHeight="1">
      <c r="A138" s="18" t="str">
        <f>Planilha!A145</f>
        <v>3.22</v>
      </c>
      <c r="B138" s="85" t="str">
        <f>Planilha!B145</f>
        <v>Porca sextavada galvan. 3/8"</v>
      </c>
      <c r="C138" s="34">
        <f>Planilha!E145</f>
        <v>0</v>
      </c>
      <c r="D138" s="34">
        <f>Planilha!F145</f>
        <v>0</v>
      </c>
      <c r="E138" s="34">
        <f>Planilha!I145</f>
        <v>0</v>
      </c>
      <c r="F138" s="130"/>
      <c r="G138" s="136"/>
      <c r="H138" s="137"/>
      <c r="I138" s="88">
        <f t="shared" si="5"/>
        <v>0</v>
      </c>
    </row>
    <row r="139" spans="1:9" s="2" customFormat="1" ht="14.25" customHeight="1">
      <c r="A139" s="18" t="str">
        <f>Planilha!A146</f>
        <v>3.23</v>
      </c>
      <c r="B139" s="85" t="str">
        <f>Planilha!B146</f>
        <v>Saida Lateral - perfilado 38x38mm p/ eletroduto 1"</v>
      </c>
      <c r="C139" s="34">
        <f>Planilha!E146</f>
        <v>0</v>
      </c>
      <c r="D139" s="34">
        <f>Planilha!F146</f>
        <v>0</v>
      </c>
      <c r="E139" s="34">
        <f>Planilha!I146</f>
        <v>0</v>
      </c>
      <c r="F139" s="130"/>
      <c r="G139" s="136"/>
      <c r="H139" s="137"/>
      <c r="I139" s="88">
        <f t="shared" si="5"/>
        <v>0</v>
      </c>
    </row>
    <row r="140" spans="1:9" s="2" customFormat="1" ht="14.25" customHeight="1">
      <c r="A140" s="18" t="str">
        <f>Planilha!A147</f>
        <v>3.24</v>
      </c>
      <c r="B140" s="85" t="str">
        <f>Planilha!B147</f>
        <v>Saída p/ perfilado 38x38mm em eletrocalha (acoplamento)</v>
      </c>
      <c r="C140" s="34">
        <f>Planilha!E147</f>
        <v>0</v>
      </c>
      <c r="D140" s="34">
        <f>Planilha!F147</f>
        <v>0</v>
      </c>
      <c r="E140" s="34">
        <f>Planilha!I147</f>
        <v>0</v>
      </c>
      <c r="F140" s="130"/>
      <c r="G140" s="130"/>
      <c r="H140" s="133"/>
      <c r="I140" s="88">
        <f t="shared" si="5"/>
        <v>0</v>
      </c>
    </row>
    <row r="141" spans="1:9" s="2" customFormat="1" ht="14.25" customHeight="1">
      <c r="A141" s="18" t="str">
        <f>Planilha!A148</f>
        <v>3.25</v>
      </c>
      <c r="B141" s="85" t="str">
        <f>Planilha!B148</f>
        <v>Tampa alumínio p/ condulete 1"  p/ 2 pontos RJ45</v>
      </c>
      <c r="C141" s="34">
        <f>Planilha!E148</f>
        <v>0</v>
      </c>
      <c r="D141" s="34">
        <f>Planilha!F148</f>
        <v>0</v>
      </c>
      <c r="E141" s="34">
        <f>Planilha!I148</f>
        <v>0</v>
      </c>
      <c r="F141" s="130"/>
      <c r="G141" s="130"/>
      <c r="H141" s="133"/>
      <c r="I141" s="88">
        <f t="shared" si="5"/>
        <v>0</v>
      </c>
    </row>
    <row r="142" spans="1:9" s="2" customFormat="1" ht="14.25" customHeight="1">
      <c r="A142" s="18"/>
      <c r="B142" s="90" t="str">
        <f>Planilha!B149</f>
        <v>Tomadas e conexões</v>
      </c>
      <c r="C142" s="34"/>
      <c r="D142" s="34"/>
      <c r="E142" s="34"/>
      <c r="F142" s="136"/>
      <c r="G142" s="136"/>
      <c r="H142" s="137"/>
      <c r="I142" s="88"/>
    </row>
    <row r="143" spans="1:9" s="2" customFormat="1" ht="14.25" customHeight="1">
      <c r="A143" s="18" t="str">
        <f>Planilha!A150</f>
        <v>3.26</v>
      </c>
      <c r="B143" s="85" t="str">
        <f>Planilha!B150</f>
        <v>Tomada RJ45 Gigalan Cat.6 Premium Ref.: Furukawa </v>
      </c>
      <c r="C143" s="34">
        <f>Planilha!E150</f>
        <v>0</v>
      </c>
      <c r="D143" s="34">
        <f>Planilha!F150</f>
        <v>0</v>
      </c>
      <c r="E143" s="34">
        <f>Planilha!I150</f>
        <v>0</v>
      </c>
      <c r="F143" s="142"/>
      <c r="G143" s="130"/>
      <c r="H143" s="133"/>
      <c r="I143" s="88">
        <f>F143+G143+H143</f>
        <v>0</v>
      </c>
    </row>
    <row r="144" spans="1:9" s="2" customFormat="1" ht="14.25" customHeight="1">
      <c r="A144" s="18"/>
      <c r="B144" s="90" t="str">
        <f>Planilha!B151</f>
        <v>Fiação</v>
      </c>
      <c r="C144" s="34"/>
      <c r="D144" s="34"/>
      <c r="E144" s="34"/>
      <c r="F144" s="136"/>
      <c r="G144" s="136"/>
      <c r="H144" s="137"/>
      <c r="I144" s="88"/>
    </row>
    <row r="145" spans="1:9" s="2" customFormat="1" ht="14.25" customHeight="1">
      <c r="A145" s="18" t="str">
        <f>Planilha!A152</f>
        <v>3.27</v>
      </c>
      <c r="B145" s="85" t="str">
        <f>Planilha!B152</f>
        <v>Cabo UTP Cat6 </v>
      </c>
      <c r="C145" s="34">
        <f>Planilha!E152</f>
        <v>0</v>
      </c>
      <c r="D145" s="34">
        <f>Planilha!F152</f>
        <v>0</v>
      </c>
      <c r="E145" s="34">
        <f>Planilha!I152</f>
        <v>0</v>
      </c>
      <c r="F145" s="130"/>
      <c r="G145" s="130"/>
      <c r="H145" s="133"/>
      <c r="I145" s="88">
        <f>F145+G145+H145</f>
        <v>0</v>
      </c>
    </row>
    <row r="146" spans="1:9" s="2" customFormat="1" ht="14.25" customHeight="1">
      <c r="A146" s="18"/>
      <c r="B146" s="90" t="str">
        <f>Planilha!B153</f>
        <v>Subtotal</v>
      </c>
      <c r="C146" s="51">
        <f>Planilha!E153</f>
        <v>0</v>
      </c>
      <c r="D146" s="51">
        <f>Planilha!F153</f>
        <v>0</v>
      </c>
      <c r="E146" s="51">
        <f>Planilha!I153</f>
        <v>0</v>
      </c>
      <c r="F146" s="89">
        <f>SUMPRODUCT($E117:$E145,F117:F145)</f>
        <v>0</v>
      </c>
      <c r="G146" s="89">
        <f>SUMPRODUCT($E117:$E145,G117:G145)</f>
        <v>0</v>
      </c>
      <c r="H146" s="89">
        <f>SUMPRODUCT($E117:$E145,H117:H145)</f>
        <v>0</v>
      </c>
      <c r="I146" s="88" t="e">
        <f>(F146+G146+H146)/E146</f>
        <v>#DIV/0!</v>
      </c>
    </row>
    <row r="147" spans="1:9" s="2" customFormat="1" ht="14.25" customHeight="1" thickBot="1">
      <c r="A147" s="22"/>
      <c r="B147" s="94"/>
      <c r="C147" s="38"/>
      <c r="D147" s="38"/>
      <c r="E147" s="38"/>
      <c r="F147" s="101"/>
      <c r="G147" s="101"/>
      <c r="H147" s="101"/>
      <c r="I147" s="102"/>
    </row>
    <row r="148" spans="1:9" s="6" customFormat="1" ht="14.25" customHeight="1" thickBot="1" thickTop="1">
      <c r="A148" s="16"/>
      <c r="B148" s="75" t="s">
        <v>13</v>
      </c>
      <c r="C148" s="76">
        <f>Planilha!E155</f>
        <v>0</v>
      </c>
      <c r="D148" s="76">
        <f>Planilha!F155</f>
        <v>0</v>
      </c>
      <c r="E148" s="76">
        <f>Planilha!I155</f>
        <v>0</v>
      </c>
      <c r="F148" s="76" t="e">
        <f>F146+F114+F9</f>
        <v>#VALUE!</v>
      </c>
      <c r="G148" s="76" t="e">
        <f>G146+G114+G9</f>
        <v>#VALUE!</v>
      </c>
      <c r="H148" s="76" t="e">
        <f>H146+H114+H9</f>
        <v>#VALUE!</v>
      </c>
      <c r="I148" s="103" t="e">
        <f>(G148+F148+H148)/E148</f>
        <v>#VALUE!</v>
      </c>
    </row>
    <row r="149" spans="1:9" s="6" customFormat="1" ht="14.25" customHeight="1" thickTop="1">
      <c r="A149" s="143"/>
      <c r="B149" s="144"/>
      <c r="C149" s="146"/>
      <c r="D149" s="146"/>
      <c r="E149" s="148"/>
      <c r="F149" s="148"/>
      <c r="G149" s="148"/>
      <c r="H149" s="148"/>
      <c r="I149" s="156"/>
    </row>
    <row r="150" spans="1:9" s="6" customFormat="1" ht="14.25" customHeight="1">
      <c r="A150" s="143"/>
      <c r="B150" s="157" t="str">
        <f>Planilha!B157</f>
        <v>INSERIR NESSAS LINHAS  - DATA, NOME E ASSINATURA DO RESPONSÁVEL</v>
      </c>
      <c r="C150" s="146"/>
      <c r="D150" s="146"/>
      <c r="E150" s="148"/>
      <c r="F150" s="148"/>
      <c r="G150" s="148"/>
      <c r="H150" s="148"/>
      <c r="I150" s="156"/>
    </row>
    <row r="151" spans="1:9" s="6" customFormat="1" ht="14.25" customHeight="1">
      <c r="A151" s="143"/>
      <c r="B151" s="150"/>
      <c r="C151" s="151"/>
      <c r="D151" s="151"/>
      <c r="E151" s="149"/>
      <c r="F151" s="149"/>
      <c r="G151" s="149"/>
      <c r="H151" s="149"/>
      <c r="I151" s="156"/>
    </row>
    <row r="152" spans="1:9" s="3" customFormat="1" ht="14.25" customHeight="1">
      <c r="A152" s="143"/>
      <c r="B152" s="150"/>
      <c r="C152" s="146"/>
      <c r="D152" s="146"/>
      <c r="E152" s="148"/>
      <c r="F152" s="148"/>
      <c r="G152" s="148"/>
      <c r="H152" s="148"/>
      <c r="I152" s="156"/>
    </row>
    <row r="153" spans="1:9" s="3" customFormat="1" ht="14.25" customHeight="1">
      <c r="A153" s="143"/>
      <c r="B153" s="152"/>
      <c r="C153" s="146"/>
      <c r="D153" s="146"/>
      <c r="E153" s="148"/>
      <c r="F153" s="148"/>
      <c r="G153" s="148"/>
      <c r="H153" s="148"/>
      <c r="I153" s="156"/>
    </row>
    <row r="154" spans="1:9" s="3" customFormat="1" ht="14.25" customHeight="1">
      <c r="A154" s="143"/>
      <c r="B154" s="152"/>
      <c r="C154" s="146"/>
      <c r="D154" s="146"/>
      <c r="E154" s="148"/>
      <c r="F154" s="148"/>
      <c r="G154" s="148"/>
      <c r="H154" s="148"/>
      <c r="I154" s="156"/>
    </row>
    <row r="155" spans="1:9" s="3" customFormat="1" ht="18" customHeight="1">
      <c r="A155" s="13"/>
      <c r="B155" s="77"/>
      <c r="C155" s="30"/>
      <c r="D155" s="30"/>
      <c r="E155" s="79"/>
      <c r="F155" s="79"/>
      <c r="G155" s="79"/>
      <c r="H155" s="79"/>
      <c r="I155" s="80"/>
    </row>
    <row r="156" spans="1:9" s="3" customFormat="1" ht="18" customHeight="1">
      <c r="A156" s="13"/>
      <c r="B156" s="77"/>
      <c r="C156" s="30"/>
      <c r="D156" s="30"/>
      <c r="E156" s="79"/>
      <c r="F156" s="79"/>
      <c r="G156" s="79"/>
      <c r="H156" s="79"/>
      <c r="I156" s="80"/>
    </row>
    <row r="157" spans="1:9" s="3" customFormat="1" ht="18" customHeight="1">
      <c r="A157" s="13"/>
      <c r="B157" s="77"/>
      <c r="C157" s="30"/>
      <c r="D157" s="30"/>
      <c r="E157" s="79"/>
      <c r="F157" s="79"/>
      <c r="G157" s="79"/>
      <c r="H157" s="79"/>
      <c r="I157" s="80"/>
    </row>
    <row r="158" spans="1:9" s="3" customFormat="1" ht="18" customHeight="1">
      <c r="A158" s="13"/>
      <c r="B158" s="77"/>
      <c r="C158" s="30"/>
      <c r="D158" s="30"/>
      <c r="E158" s="79"/>
      <c r="F158" s="79"/>
      <c r="G158" s="79"/>
      <c r="H158" s="79"/>
      <c r="I158" s="80"/>
    </row>
    <row r="159" spans="1:9" s="3" customFormat="1" ht="18" customHeight="1">
      <c r="A159" s="13"/>
      <c r="B159" s="77"/>
      <c r="C159" s="30"/>
      <c r="D159" s="30"/>
      <c r="E159" s="79"/>
      <c r="F159" s="79"/>
      <c r="G159" s="79"/>
      <c r="H159" s="79"/>
      <c r="I159" s="80"/>
    </row>
    <row r="160" spans="1:9" s="3" customFormat="1" ht="18" customHeight="1">
      <c r="A160" s="13"/>
      <c r="B160" s="77"/>
      <c r="C160" s="30"/>
      <c r="D160" s="30"/>
      <c r="E160" s="79"/>
      <c r="F160" s="79"/>
      <c r="G160" s="79"/>
      <c r="H160" s="79"/>
      <c r="I160" s="80"/>
    </row>
    <row r="161" spans="1:9" s="3" customFormat="1" ht="18" customHeight="1">
      <c r="A161" s="13"/>
      <c r="B161" s="28"/>
      <c r="C161" s="30"/>
      <c r="D161" s="30"/>
      <c r="E161" s="30"/>
      <c r="F161" s="30"/>
      <c r="G161" s="30"/>
      <c r="H161" s="30"/>
      <c r="I161" s="80"/>
    </row>
    <row r="162" spans="1:9" s="3" customFormat="1" ht="18" customHeight="1">
      <c r="A162" s="13"/>
      <c r="B162" s="28"/>
      <c r="C162" s="30"/>
      <c r="D162" s="30"/>
      <c r="E162" s="30"/>
      <c r="F162" s="30"/>
      <c r="G162" s="30"/>
      <c r="H162" s="30"/>
      <c r="I162" s="80"/>
    </row>
    <row r="163" spans="1:9" s="3" customFormat="1" ht="18" customHeight="1">
      <c r="A163" s="13"/>
      <c r="B163" s="28"/>
      <c r="C163" s="30"/>
      <c r="D163" s="30"/>
      <c r="E163" s="30"/>
      <c r="F163" s="30"/>
      <c r="G163" s="30"/>
      <c r="H163" s="30"/>
      <c r="I163" s="80"/>
    </row>
    <row r="164" spans="1:9" s="3" customFormat="1" ht="18" customHeight="1">
      <c r="A164" s="13"/>
      <c r="B164" s="28"/>
      <c r="C164" s="30"/>
      <c r="D164" s="30"/>
      <c r="E164" s="30"/>
      <c r="F164" s="30"/>
      <c r="G164" s="30"/>
      <c r="H164" s="30"/>
      <c r="I164" s="80"/>
    </row>
    <row r="165" spans="1:9" s="3" customFormat="1" ht="18" customHeight="1">
      <c r="A165" s="13"/>
      <c r="B165" s="28"/>
      <c r="C165" s="30"/>
      <c r="D165" s="30"/>
      <c r="E165" s="30"/>
      <c r="F165" s="30"/>
      <c r="G165" s="30"/>
      <c r="H165" s="30"/>
      <c r="I165" s="80"/>
    </row>
    <row r="166" spans="1:9" s="3" customFormat="1" ht="18" customHeight="1">
      <c r="A166" s="13"/>
      <c r="B166" s="28"/>
      <c r="C166" s="30"/>
      <c r="D166" s="30"/>
      <c r="E166" s="30"/>
      <c r="F166" s="30"/>
      <c r="G166" s="30"/>
      <c r="H166" s="30"/>
      <c r="I166" s="80"/>
    </row>
    <row r="167" spans="1:9" s="3" customFormat="1" ht="18" customHeight="1">
      <c r="A167" s="13"/>
      <c r="B167" s="28"/>
      <c r="C167" s="30"/>
      <c r="D167" s="30"/>
      <c r="E167" s="30"/>
      <c r="F167" s="30"/>
      <c r="G167" s="30"/>
      <c r="H167" s="30"/>
      <c r="I167" s="80"/>
    </row>
    <row r="168" spans="1:9" s="3" customFormat="1" ht="18" customHeight="1">
      <c r="A168" s="13"/>
      <c r="B168" s="28"/>
      <c r="C168" s="30"/>
      <c r="D168" s="30"/>
      <c r="E168" s="30"/>
      <c r="F168" s="30"/>
      <c r="G168" s="30"/>
      <c r="H168" s="30"/>
      <c r="I168" s="80"/>
    </row>
    <row r="169" spans="1:9" s="3" customFormat="1" ht="18" customHeight="1">
      <c r="A169" s="13"/>
      <c r="B169" s="28"/>
      <c r="C169" s="30"/>
      <c r="D169" s="30"/>
      <c r="E169" s="30"/>
      <c r="F169" s="30"/>
      <c r="G169" s="30"/>
      <c r="H169" s="30"/>
      <c r="I169" s="80"/>
    </row>
    <row r="170" spans="1:9" s="3" customFormat="1" ht="18" customHeight="1">
      <c r="A170" s="13"/>
      <c r="B170" s="28"/>
      <c r="C170" s="30"/>
      <c r="D170" s="30"/>
      <c r="E170" s="30"/>
      <c r="F170" s="30"/>
      <c r="G170" s="30"/>
      <c r="H170" s="30"/>
      <c r="I170" s="80"/>
    </row>
    <row r="171" spans="1:9" s="3" customFormat="1" ht="18" customHeight="1">
      <c r="A171" s="13"/>
      <c r="B171" s="28"/>
      <c r="C171" s="30"/>
      <c r="D171" s="30"/>
      <c r="E171" s="30"/>
      <c r="F171" s="30"/>
      <c r="G171" s="30"/>
      <c r="H171" s="30"/>
      <c r="I171" s="80"/>
    </row>
    <row r="172" spans="1:9" s="3" customFormat="1" ht="18" customHeight="1">
      <c r="A172" s="13"/>
      <c r="B172" s="28"/>
      <c r="C172" s="30"/>
      <c r="D172" s="30"/>
      <c r="E172" s="30"/>
      <c r="F172" s="30"/>
      <c r="G172" s="30"/>
      <c r="H172" s="30"/>
      <c r="I172" s="80"/>
    </row>
    <row r="173" spans="1:9" s="3" customFormat="1" ht="18" customHeight="1">
      <c r="A173" s="13"/>
      <c r="B173" s="28"/>
      <c r="C173" s="30"/>
      <c r="D173" s="30"/>
      <c r="E173" s="30"/>
      <c r="F173" s="30"/>
      <c r="G173" s="30"/>
      <c r="H173" s="30"/>
      <c r="I173" s="80"/>
    </row>
    <row r="174" spans="1:9" s="3" customFormat="1" ht="18" customHeight="1">
      <c r="A174" s="13"/>
      <c r="B174" s="28"/>
      <c r="C174" s="30"/>
      <c r="D174" s="30"/>
      <c r="E174" s="30"/>
      <c r="F174" s="30"/>
      <c r="G174" s="30"/>
      <c r="H174" s="30"/>
      <c r="I174" s="80"/>
    </row>
    <row r="175" spans="1:9" s="3" customFormat="1" ht="18" customHeight="1">
      <c r="A175" s="13"/>
      <c r="B175" s="28"/>
      <c r="C175" s="30"/>
      <c r="D175" s="30"/>
      <c r="E175" s="30"/>
      <c r="F175" s="30"/>
      <c r="G175" s="30"/>
      <c r="H175" s="30"/>
      <c r="I175" s="80"/>
    </row>
    <row r="176" spans="1:9" s="3" customFormat="1" ht="18" customHeight="1">
      <c r="A176" s="13"/>
      <c r="B176" s="28"/>
      <c r="C176" s="30"/>
      <c r="D176" s="30"/>
      <c r="E176" s="30"/>
      <c r="F176" s="30"/>
      <c r="G176" s="30"/>
      <c r="H176" s="30"/>
      <c r="I176" s="80"/>
    </row>
    <row r="177" spans="1:9" s="3" customFormat="1" ht="18" customHeight="1">
      <c r="A177" s="13"/>
      <c r="B177" s="28"/>
      <c r="C177" s="30"/>
      <c r="D177" s="30"/>
      <c r="E177" s="30"/>
      <c r="F177" s="30"/>
      <c r="G177" s="30"/>
      <c r="H177" s="30"/>
      <c r="I177" s="80"/>
    </row>
    <row r="178" spans="1:9" s="3" customFormat="1" ht="18" customHeight="1">
      <c r="A178" s="13"/>
      <c r="B178" s="28"/>
      <c r="C178" s="30"/>
      <c r="D178" s="30"/>
      <c r="E178" s="30"/>
      <c r="F178" s="30"/>
      <c r="G178" s="30"/>
      <c r="H178" s="30"/>
      <c r="I178" s="80"/>
    </row>
    <row r="179" spans="1:9" s="3" customFormat="1" ht="18" customHeight="1">
      <c r="A179" s="13"/>
      <c r="B179" s="28"/>
      <c r="C179" s="30"/>
      <c r="D179" s="30"/>
      <c r="E179" s="30"/>
      <c r="F179" s="30"/>
      <c r="G179" s="30"/>
      <c r="H179" s="30"/>
      <c r="I179" s="80"/>
    </row>
    <row r="180" spans="1:9" s="3" customFormat="1" ht="18" customHeight="1">
      <c r="A180" s="13"/>
      <c r="B180" s="28"/>
      <c r="C180" s="30"/>
      <c r="D180" s="30"/>
      <c r="E180" s="30"/>
      <c r="F180" s="30"/>
      <c r="G180" s="30"/>
      <c r="H180" s="30"/>
      <c r="I180" s="80"/>
    </row>
    <row r="181" spans="1:9" s="3" customFormat="1" ht="18" customHeight="1">
      <c r="A181" s="13"/>
      <c r="B181" s="28"/>
      <c r="C181" s="30"/>
      <c r="D181" s="30"/>
      <c r="E181" s="30"/>
      <c r="F181" s="30"/>
      <c r="G181" s="30"/>
      <c r="H181" s="30"/>
      <c r="I181" s="80"/>
    </row>
    <row r="182" spans="1:9" s="3" customFormat="1" ht="18" customHeight="1">
      <c r="A182" s="13"/>
      <c r="B182" s="28"/>
      <c r="C182" s="30"/>
      <c r="D182" s="30"/>
      <c r="E182" s="30"/>
      <c r="F182" s="30"/>
      <c r="G182" s="30"/>
      <c r="H182" s="30"/>
      <c r="I182" s="80"/>
    </row>
    <row r="183" spans="1:9" s="3" customFormat="1" ht="18" customHeight="1">
      <c r="A183" s="13"/>
      <c r="B183" s="28"/>
      <c r="C183" s="30"/>
      <c r="D183" s="30"/>
      <c r="E183" s="30"/>
      <c r="F183" s="30"/>
      <c r="G183" s="30"/>
      <c r="H183" s="30"/>
      <c r="I183" s="80"/>
    </row>
    <row r="184" spans="1:9" s="3" customFormat="1" ht="18" customHeight="1">
      <c r="A184" s="13"/>
      <c r="B184" s="28"/>
      <c r="C184" s="30"/>
      <c r="D184" s="30"/>
      <c r="E184" s="30"/>
      <c r="F184" s="30"/>
      <c r="G184" s="30"/>
      <c r="H184" s="30"/>
      <c r="I184" s="80"/>
    </row>
    <row r="185" spans="1:9" s="3" customFormat="1" ht="18" customHeight="1">
      <c r="A185" s="13"/>
      <c r="B185" s="28"/>
      <c r="C185" s="30"/>
      <c r="D185" s="30"/>
      <c r="E185" s="30"/>
      <c r="F185" s="30"/>
      <c r="G185" s="30"/>
      <c r="H185" s="30"/>
      <c r="I185" s="80"/>
    </row>
    <row r="186" spans="1:9" s="3" customFormat="1" ht="18" customHeight="1">
      <c r="A186" s="13"/>
      <c r="B186" s="28"/>
      <c r="C186" s="30"/>
      <c r="D186" s="30"/>
      <c r="E186" s="30"/>
      <c r="F186" s="30"/>
      <c r="G186" s="30"/>
      <c r="H186" s="30"/>
      <c r="I186" s="80"/>
    </row>
    <row r="187" spans="1:9" s="3" customFormat="1" ht="18" customHeight="1">
      <c r="A187" s="13"/>
      <c r="B187" s="28"/>
      <c r="C187" s="30"/>
      <c r="D187" s="30"/>
      <c r="E187" s="30"/>
      <c r="F187" s="30"/>
      <c r="G187" s="30"/>
      <c r="H187" s="30"/>
      <c r="I187" s="80"/>
    </row>
    <row r="188" spans="1:9" s="6" customFormat="1" ht="18" customHeight="1">
      <c r="A188" s="13"/>
      <c r="B188" s="28"/>
      <c r="C188" s="30"/>
      <c r="D188" s="30"/>
      <c r="E188" s="30"/>
      <c r="F188" s="30"/>
      <c r="G188" s="30"/>
      <c r="H188" s="30"/>
      <c r="I188" s="80"/>
    </row>
    <row r="189" spans="1:9" s="3" customFormat="1" ht="18" customHeight="1">
      <c r="A189" s="13"/>
      <c r="B189" s="28"/>
      <c r="C189" s="30"/>
      <c r="D189" s="30"/>
      <c r="E189" s="30"/>
      <c r="F189" s="30"/>
      <c r="G189" s="30"/>
      <c r="H189" s="30"/>
      <c r="I189" s="80"/>
    </row>
    <row r="190" spans="1:9" s="3" customFormat="1" ht="18" customHeight="1">
      <c r="A190" s="13"/>
      <c r="B190" s="28"/>
      <c r="C190" s="30"/>
      <c r="D190" s="30"/>
      <c r="E190" s="30"/>
      <c r="F190" s="30"/>
      <c r="G190" s="30"/>
      <c r="H190" s="30"/>
      <c r="I190" s="80"/>
    </row>
    <row r="191" spans="1:9" s="3" customFormat="1" ht="18" customHeight="1">
      <c r="A191" s="13"/>
      <c r="B191" s="28"/>
      <c r="C191" s="30"/>
      <c r="D191" s="30"/>
      <c r="E191" s="30"/>
      <c r="F191" s="30"/>
      <c r="G191" s="30"/>
      <c r="H191" s="30"/>
      <c r="I191" s="80"/>
    </row>
    <row r="192" spans="1:9" s="3" customFormat="1" ht="18" customHeight="1">
      <c r="A192" s="13"/>
      <c r="B192" s="28"/>
      <c r="C192" s="30"/>
      <c r="D192" s="30"/>
      <c r="E192" s="30"/>
      <c r="F192" s="30"/>
      <c r="G192" s="30"/>
      <c r="H192" s="30"/>
      <c r="I192" s="80"/>
    </row>
    <row r="193" spans="1:9" s="7" customFormat="1" ht="18" customHeight="1">
      <c r="A193" s="13"/>
      <c r="B193" s="28"/>
      <c r="C193" s="30"/>
      <c r="D193" s="30"/>
      <c r="E193" s="30"/>
      <c r="F193" s="30"/>
      <c r="G193" s="30"/>
      <c r="H193" s="30"/>
      <c r="I193" s="80"/>
    </row>
    <row r="194" spans="1:9" s="7" customFormat="1" ht="18" customHeight="1">
      <c r="A194" s="13"/>
      <c r="B194" s="28"/>
      <c r="C194" s="30"/>
      <c r="D194" s="30"/>
      <c r="E194" s="30"/>
      <c r="F194" s="30"/>
      <c r="G194" s="30"/>
      <c r="H194" s="30"/>
      <c r="I194" s="80"/>
    </row>
    <row r="195" spans="1:9" s="7" customFormat="1" ht="18" customHeight="1">
      <c r="A195" s="13"/>
      <c r="B195" s="28"/>
      <c r="C195" s="30"/>
      <c r="D195" s="30"/>
      <c r="E195" s="30"/>
      <c r="F195" s="30"/>
      <c r="G195" s="30"/>
      <c r="H195" s="30"/>
      <c r="I195" s="80"/>
    </row>
    <row r="196" spans="1:9" s="7" customFormat="1" ht="18" customHeight="1">
      <c r="A196" s="13"/>
      <c r="B196" s="28"/>
      <c r="C196" s="30"/>
      <c r="D196" s="30"/>
      <c r="E196" s="30"/>
      <c r="F196" s="30"/>
      <c r="G196" s="30"/>
      <c r="H196" s="30"/>
      <c r="I196" s="80"/>
    </row>
    <row r="197" spans="1:9" s="7" customFormat="1" ht="18" customHeight="1">
      <c r="A197" s="13"/>
      <c r="B197" s="28"/>
      <c r="C197" s="30"/>
      <c r="D197" s="30"/>
      <c r="E197" s="30"/>
      <c r="F197" s="30"/>
      <c r="G197" s="30"/>
      <c r="H197" s="30"/>
      <c r="I197" s="80"/>
    </row>
    <row r="198" spans="1:9" s="7" customFormat="1" ht="18" customHeight="1">
      <c r="A198" s="13"/>
      <c r="B198" s="28"/>
      <c r="C198" s="30"/>
      <c r="D198" s="30"/>
      <c r="E198" s="30"/>
      <c r="F198" s="30"/>
      <c r="G198" s="30"/>
      <c r="H198" s="30"/>
      <c r="I198" s="80"/>
    </row>
    <row r="199" spans="1:9" s="7" customFormat="1" ht="18" customHeight="1">
      <c r="A199" s="13"/>
      <c r="B199" s="28"/>
      <c r="C199" s="30"/>
      <c r="D199" s="30"/>
      <c r="E199" s="30"/>
      <c r="F199" s="30"/>
      <c r="G199" s="30"/>
      <c r="H199" s="30"/>
      <c r="I199" s="80"/>
    </row>
    <row r="200" spans="1:9" s="3" customFormat="1" ht="18" customHeight="1">
      <c r="A200" s="13"/>
      <c r="B200" s="28"/>
      <c r="C200" s="30"/>
      <c r="D200" s="30"/>
      <c r="E200" s="30"/>
      <c r="F200" s="30"/>
      <c r="G200" s="30"/>
      <c r="H200" s="30"/>
      <c r="I200" s="80"/>
    </row>
    <row r="201" spans="1:9" s="4" customFormat="1" ht="18" customHeight="1">
      <c r="A201" s="13"/>
      <c r="B201" s="28"/>
      <c r="C201" s="30"/>
      <c r="D201" s="30"/>
      <c r="E201" s="30"/>
      <c r="F201" s="30"/>
      <c r="G201" s="30"/>
      <c r="H201" s="30"/>
      <c r="I201" s="80"/>
    </row>
    <row r="202" spans="1:9" s="3" customFormat="1" ht="18" customHeight="1">
      <c r="A202" s="13"/>
      <c r="B202" s="28"/>
      <c r="C202" s="30"/>
      <c r="D202" s="30"/>
      <c r="E202" s="30"/>
      <c r="F202" s="30"/>
      <c r="G202" s="30"/>
      <c r="H202" s="30"/>
      <c r="I202" s="80"/>
    </row>
    <row r="203" spans="1:9" s="3" customFormat="1" ht="18" customHeight="1">
      <c r="A203" s="13"/>
      <c r="B203" s="28"/>
      <c r="C203" s="30"/>
      <c r="D203" s="30"/>
      <c r="E203" s="30"/>
      <c r="F203" s="30"/>
      <c r="G203" s="30"/>
      <c r="H203" s="30"/>
      <c r="I203" s="80"/>
    </row>
    <row r="204" spans="1:9" s="3" customFormat="1" ht="18" customHeight="1">
      <c r="A204" s="13"/>
      <c r="B204" s="28"/>
      <c r="C204" s="30"/>
      <c r="D204" s="30"/>
      <c r="E204" s="30"/>
      <c r="F204" s="30"/>
      <c r="G204" s="30"/>
      <c r="H204" s="30"/>
      <c r="I204" s="80"/>
    </row>
    <row r="205" spans="1:9" s="7" customFormat="1" ht="18" customHeight="1">
      <c r="A205" s="13"/>
      <c r="B205" s="28"/>
      <c r="C205" s="30"/>
      <c r="D205" s="30"/>
      <c r="E205" s="30"/>
      <c r="F205" s="30"/>
      <c r="G205" s="30"/>
      <c r="H205" s="30"/>
      <c r="I205" s="80"/>
    </row>
    <row r="206" spans="1:9" s="7" customFormat="1" ht="18" customHeight="1">
      <c r="A206" s="13"/>
      <c r="B206" s="28"/>
      <c r="C206" s="30"/>
      <c r="D206" s="30"/>
      <c r="E206" s="30"/>
      <c r="F206" s="30"/>
      <c r="G206" s="30"/>
      <c r="H206" s="30"/>
      <c r="I206" s="80"/>
    </row>
    <row r="207" spans="1:9" s="7" customFormat="1" ht="18" customHeight="1">
      <c r="A207" s="13"/>
      <c r="B207" s="28"/>
      <c r="C207" s="30"/>
      <c r="D207" s="30"/>
      <c r="E207" s="30"/>
      <c r="F207" s="30"/>
      <c r="G207" s="30"/>
      <c r="H207" s="30"/>
      <c r="I207" s="80"/>
    </row>
    <row r="208" spans="1:9" s="7" customFormat="1" ht="18" customHeight="1">
      <c r="A208" s="13"/>
      <c r="B208" s="28"/>
      <c r="C208" s="30"/>
      <c r="D208" s="30"/>
      <c r="E208" s="30"/>
      <c r="F208" s="30"/>
      <c r="G208" s="30"/>
      <c r="H208" s="30"/>
      <c r="I208" s="80"/>
    </row>
    <row r="209" spans="1:9" s="7" customFormat="1" ht="18" customHeight="1">
      <c r="A209" s="13"/>
      <c r="B209" s="28"/>
      <c r="C209" s="30"/>
      <c r="D209" s="30"/>
      <c r="E209" s="30"/>
      <c r="F209" s="30"/>
      <c r="G209" s="30"/>
      <c r="H209" s="30"/>
      <c r="I209" s="80"/>
    </row>
    <row r="210" spans="1:9" s="7" customFormat="1" ht="18" customHeight="1">
      <c r="A210" s="13"/>
      <c r="B210" s="28"/>
      <c r="C210" s="30"/>
      <c r="D210" s="30"/>
      <c r="E210" s="30"/>
      <c r="F210" s="30"/>
      <c r="G210" s="30"/>
      <c r="H210" s="30"/>
      <c r="I210" s="80"/>
    </row>
    <row r="211" spans="1:9" s="7" customFormat="1" ht="18" customHeight="1">
      <c r="A211" s="13"/>
      <c r="B211" s="28"/>
      <c r="C211" s="30"/>
      <c r="D211" s="30"/>
      <c r="E211" s="30"/>
      <c r="F211" s="30"/>
      <c r="G211" s="30"/>
      <c r="H211" s="30"/>
      <c r="I211" s="80"/>
    </row>
    <row r="212" spans="1:9" s="7" customFormat="1" ht="18" customHeight="1">
      <c r="A212" s="13"/>
      <c r="B212" s="28"/>
      <c r="C212" s="30"/>
      <c r="D212" s="30"/>
      <c r="E212" s="30"/>
      <c r="F212" s="30"/>
      <c r="G212" s="30"/>
      <c r="H212" s="30"/>
      <c r="I212" s="80"/>
    </row>
    <row r="213" spans="1:9" s="8" customFormat="1" ht="18" customHeight="1">
      <c r="A213" s="13"/>
      <c r="B213" s="28"/>
      <c r="C213" s="30"/>
      <c r="D213" s="30"/>
      <c r="E213" s="30"/>
      <c r="F213" s="30"/>
      <c r="G213" s="30"/>
      <c r="H213" s="30"/>
      <c r="I213" s="80"/>
    </row>
    <row r="214" spans="1:9" s="7" customFormat="1" ht="18" customHeight="1">
      <c r="A214" s="13"/>
      <c r="B214" s="28"/>
      <c r="C214" s="30"/>
      <c r="D214" s="30"/>
      <c r="E214" s="30"/>
      <c r="F214" s="30"/>
      <c r="G214" s="30"/>
      <c r="H214" s="30"/>
      <c r="I214" s="80"/>
    </row>
    <row r="215" spans="1:9" s="3" customFormat="1" ht="18" customHeight="1">
      <c r="A215" s="13"/>
      <c r="B215" s="28"/>
      <c r="C215" s="30"/>
      <c r="D215" s="30"/>
      <c r="E215" s="30"/>
      <c r="F215" s="30"/>
      <c r="G215" s="30"/>
      <c r="H215" s="30"/>
      <c r="I215" s="80"/>
    </row>
    <row r="216" spans="1:9" s="3" customFormat="1" ht="18" customHeight="1">
      <c r="A216" s="13"/>
      <c r="B216" s="28"/>
      <c r="C216" s="30"/>
      <c r="D216" s="30"/>
      <c r="E216" s="30"/>
      <c r="F216" s="30"/>
      <c r="G216" s="30"/>
      <c r="H216" s="30"/>
      <c r="I216" s="80"/>
    </row>
    <row r="217" spans="1:9" s="3" customFormat="1" ht="18" customHeight="1">
      <c r="A217" s="13"/>
      <c r="B217" s="28"/>
      <c r="C217" s="30"/>
      <c r="D217" s="30"/>
      <c r="E217" s="30"/>
      <c r="F217" s="30"/>
      <c r="G217" s="30"/>
      <c r="H217" s="30"/>
      <c r="I217" s="80"/>
    </row>
    <row r="218" spans="1:9" s="4" customFormat="1" ht="18" customHeight="1">
      <c r="A218" s="13"/>
      <c r="B218" s="28"/>
      <c r="C218" s="30"/>
      <c r="D218" s="30"/>
      <c r="E218" s="30"/>
      <c r="F218" s="30"/>
      <c r="G218" s="30"/>
      <c r="H218" s="30"/>
      <c r="I218" s="80"/>
    </row>
    <row r="219" spans="1:9" s="3" customFormat="1" ht="18" customHeight="1">
      <c r="A219" s="13"/>
      <c r="B219" s="28"/>
      <c r="C219" s="30"/>
      <c r="D219" s="30"/>
      <c r="E219" s="30"/>
      <c r="F219" s="30"/>
      <c r="G219" s="30"/>
      <c r="H219" s="30"/>
      <c r="I219" s="80"/>
    </row>
    <row r="220" spans="1:9" s="3" customFormat="1" ht="18" customHeight="1">
      <c r="A220" s="13"/>
      <c r="B220" s="28"/>
      <c r="C220" s="30"/>
      <c r="D220" s="30"/>
      <c r="E220" s="30"/>
      <c r="F220" s="30"/>
      <c r="G220" s="30"/>
      <c r="H220" s="30"/>
      <c r="I220" s="80"/>
    </row>
    <row r="221" spans="1:9" s="3" customFormat="1" ht="18" customHeight="1">
      <c r="A221" s="13"/>
      <c r="B221" s="28"/>
      <c r="C221" s="30"/>
      <c r="D221" s="30"/>
      <c r="E221" s="30"/>
      <c r="F221" s="30"/>
      <c r="G221" s="30"/>
      <c r="H221" s="30"/>
      <c r="I221" s="80"/>
    </row>
    <row r="222" spans="1:9" s="3" customFormat="1" ht="18" customHeight="1">
      <c r="A222" s="13"/>
      <c r="B222" s="28"/>
      <c r="C222" s="30"/>
      <c r="D222" s="30"/>
      <c r="E222" s="30"/>
      <c r="F222" s="30"/>
      <c r="G222" s="30"/>
      <c r="H222" s="30"/>
      <c r="I222" s="80"/>
    </row>
    <row r="223" spans="1:9" s="3" customFormat="1" ht="18" customHeight="1">
      <c r="A223" s="13"/>
      <c r="B223" s="28"/>
      <c r="C223" s="30"/>
      <c r="D223" s="30"/>
      <c r="E223" s="30"/>
      <c r="F223" s="30"/>
      <c r="G223" s="30"/>
      <c r="H223" s="30"/>
      <c r="I223" s="80"/>
    </row>
    <row r="224" spans="1:9" s="3" customFormat="1" ht="18" customHeight="1">
      <c r="A224" s="13"/>
      <c r="B224" s="28"/>
      <c r="C224" s="30"/>
      <c r="D224" s="30"/>
      <c r="E224" s="30"/>
      <c r="F224" s="30"/>
      <c r="G224" s="30"/>
      <c r="H224" s="30"/>
      <c r="I224" s="80"/>
    </row>
    <row r="225" spans="1:9" s="3" customFormat="1" ht="18" customHeight="1">
      <c r="A225" s="13"/>
      <c r="B225" s="28"/>
      <c r="C225" s="30"/>
      <c r="D225" s="30"/>
      <c r="E225" s="30"/>
      <c r="F225" s="30"/>
      <c r="G225" s="30"/>
      <c r="H225" s="30"/>
      <c r="I225" s="80"/>
    </row>
    <row r="226" spans="1:9" s="3" customFormat="1" ht="18" customHeight="1">
      <c r="A226" s="13"/>
      <c r="B226" s="28"/>
      <c r="C226" s="30"/>
      <c r="D226" s="30"/>
      <c r="E226" s="30"/>
      <c r="F226" s="30"/>
      <c r="G226" s="30"/>
      <c r="H226" s="30"/>
      <c r="I226" s="80"/>
    </row>
    <row r="227" spans="1:9" s="3" customFormat="1" ht="18" customHeight="1">
      <c r="A227" s="13"/>
      <c r="B227" s="28"/>
      <c r="C227" s="30"/>
      <c r="D227" s="30"/>
      <c r="E227" s="30"/>
      <c r="F227" s="30"/>
      <c r="G227" s="30"/>
      <c r="H227" s="30"/>
      <c r="I227" s="80"/>
    </row>
    <row r="228" spans="1:9" s="3" customFormat="1" ht="18" customHeight="1">
      <c r="A228" s="13"/>
      <c r="B228" s="28"/>
      <c r="C228" s="30"/>
      <c r="D228" s="30"/>
      <c r="E228" s="30"/>
      <c r="F228" s="30"/>
      <c r="G228" s="30"/>
      <c r="H228" s="30"/>
      <c r="I228" s="80"/>
    </row>
    <row r="229" spans="1:9" s="3" customFormat="1" ht="18" customHeight="1">
      <c r="A229" s="13"/>
      <c r="B229" s="28"/>
      <c r="C229" s="30"/>
      <c r="D229" s="30"/>
      <c r="E229" s="30"/>
      <c r="F229" s="30"/>
      <c r="G229" s="30"/>
      <c r="H229" s="30"/>
      <c r="I229" s="80"/>
    </row>
    <row r="230" spans="1:9" s="3" customFormat="1" ht="18" customHeight="1">
      <c r="A230" s="13"/>
      <c r="B230" s="28"/>
      <c r="C230" s="30"/>
      <c r="D230" s="30"/>
      <c r="E230" s="30"/>
      <c r="F230" s="30"/>
      <c r="G230" s="30"/>
      <c r="H230" s="30"/>
      <c r="I230" s="80"/>
    </row>
    <row r="231" spans="1:9" s="3" customFormat="1" ht="18" customHeight="1">
      <c r="A231" s="13"/>
      <c r="B231" s="28"/>
      <c r="C231" s="30"/>
      <c r="D231" s="30"/>
      <c r="E231" s="30"/>
      <c r="F231" s="30"/>
      <c r="G231" s="30"/>
      <c r="H231" s="30"/>
      <c r="I231" s="80"/>
    </row>
    <row r="232" spans="1:9" s="3" customFormat="1" ht="18" customHeight="1">
      <c r="A232" s="13"/>
      <c r="B232" s="28"/>
      <c r="C232" s="30"/>
      <c r="D232" s="30"/>
      <c r="E232" s="30"/>
      <c r="F232" s="30"/>
      <c r="G232" s="30"/>
      <c r="H232" s="30"/>
      <c r="I232" s="80"/>
    </row>
    <row r="233" spans="1:9" s="3" customFormat="1" ht="18" customHeight="1">
      <c r="A233" s="13"/>
      <c r="B233" s="28"/>
      <c r="C233" s="30"/>
      <c r="D233" s="30"/>
      <c r="E233" s="30"/>
      <c r="F233" s="30"/>
      <c r="G233" s="30"/>
      <c r="H233" s="30"/>
      <c r="I233" s="80"/>
    </row>
    <row r="234" spans="1:9" s="3" customFormat="1" ht="18" customHeight="1">
      <c r="A234" s="13"/>
      <c r="B234" s="28"/>
      <c r="C234" s="30"/>
      <c r="D234" s="30"/>
      <c r="E234" s="30"/>
      <c r="F234" s="30"/>
      <c r="G234" s="30"/>
      <c r="H234" s="30"/>
      <c r="I234" s="80"/>
    </row>
    <row r="235" spans="1:9" s="3" customFormat="1" ht="18" customHeight="1">
      <c r="A235" s="13"/>
      <c r="B235" s="28"/>
      <c r="C235" s="30"/>
      <c r="D235" s="30"/>
      <c r="E235" s="30"/>
      <c r="F235" s="30"/>
      <c r="G235" s="30"/>
      <c r="H235" s="30"/>
      <c r="I235" s="80"/>
    </row>
    <row r="236" spans="1:9" s="3" customFormat="1" ht="18" customHeight="1">
      <c r="A236" s="13"/>
      <c r="B236" s="28"/>
      <c r="C236" s="30"/>
      <c r="D236" s="30"/>
      <c r="E236" s="30"/>
      <c r="F236" s="30"/>
      <c r="G236" s="30"/>
      <c r="H236" s="30"/>
      <c r="I236" s="80"/>
    </row>
    <row r="237" spans="1:9" s="3" customFormat="1" ht="18" customHeight="1">
      <c r="A237" s="13"/>
      <c r="B237" s="28"/>
      <c r="C237" s="30"/>
      <c r="D237" s="30"/>
      <c r="E237" s="30"/>
      <c r="F237" s="30"/>
      <c r="G237" s="30"/>
      <c r="H237" s="30"/>
      <c r="I237" s="80"/>
    </row>
    <row r="238" spans="1:9" s="3" customFormat="1" ht="18" customHeight="1">
      <c r="A238" s="13"/>
      <c r="B238" s="28"/>
      <c r="C238" s="30"/>
      <c r="D238" s="30"/>
      <c r="E238" s="30"/>
      <c r="F238" s="30"/>
      <c r="G238" s="30"/>
      <c r="H238" s="30"/>
      <c r="I238" s="80"/>
    </row>
    <row r="239" spans="1:9" s="3" customFormat="1" ht="18" customHeight="1">
      <c r="A239" s="13"/>
      <c r="B239" s="28"/>
      <c r="C239" s="30"/>
      <c r="D239" s="30"/>
      <c r="E239" s="30"/>
      <c r="F239" s="30"/>
      <c r="G239" s="30"/>
      <c r="H239" s="30"/>
      <c r="I239" s="80"/>
    </row>
    <row r="240" spans="1:9" s="3" customFormat="1" ht="18" customHeight="1">
      <c r="A240" s="13"/>
      <c r="B240" s="28"/>
      <c r="C240" s="30"/>
      <c r="D240" s="30"/>
      <c r="E240" s="30"/>
      <c r="F240" s="30"/>
      <c r="G240" s="30"/>
      <c r="H240" s="30"/>
      <c r="I240" s="80"/>
    </row>
    <row r="241" spans="1:9" s="3" customFormat="1" ht="18" customHeight="1">
      <c r="A241" s="13"/>
      <c r="B241" s="28"/>
      <c r="C241" s="30"/>
      <c r="D241" s="30"/>
      <c r="E241" s="30"/>
      <c r="F241" s="30"/>
      <c r="G241" s="30"/>
      <c r="H241" s="30"/>
      <c r="I241" s="80"/>
    </row>
    <row r="242" spans="1:9" s="3" customFormat="1" ht="18" customHeight="1">
      <c r="A242" s="13"/>
      <c r="B242" s="28"/>
      <c r="C242" s="30"/>
      <c r="D242" s="30"/>
      <c r="E242" s="30"/>
      <c r="F242" s="30"/>
      <c r="G242" s="30"/>
      <c r="H242" s="30"/>
      <c r="I242" s="80"/>
    </row>
    <row r="243" spans="1:9" s="3" customFormat="1" ht="18" customHeight="1">
      <c r="A243" s="13"/>
      <c r="B243" s="28"/>
      <c r="C243" s="30"/>
      <c r="D243" s="30"/>
      <c r="E243" s="30"/>
      <c r="F243" s="30"/>
      <c r="G243" s="30"/>
      <c r="H243" s="30"/>
      <c r="I243" s="80"/>
    </row>
    <row r="244" spans="1:9" s="3" customFormat="1" ht="18" customHeight="1">
      <c r="A244" s="13"/>
      <c r="B244" s="28"/>
      <c r="C244" s="30"/>
      <c r="D244" s="30"/>
      <c r="E244" s="30"/>
      <c r="F244" s="30"/>
      <c r="G244" s="30"/>
      <c r="H244" s="30"/>
      <c r="I244" s="80"/>
    </row>
    <row r="245" spans="1:9" s="3" customFormat="1" ht="18" customHeight="1">
      <c r="A245" s="13"/>
      <c r="B245" s="28"/>
      <c r="C245" s="30"/>
      <c r="D245" s="30"/>
      <c r="E245" s="30"/>
      <c r="F245" s="30"/>
      <c r="G245" s="30"/>
      <c r="H245" s="30"/>
      <c r="I245" s="80"/>
    </row>
    <row r="246" spans="1:9" s="3" customFormat="1" ht="18" customHeight="1">
      <c r="A246" s="13"/>
      <c r="B246" s="28"/>
      <c r="C246" s="30"/>
      <c r="D246" s="30"/>
      <c r="E246" s="30"/>
      <c r="F246" s="30"/>
      <c r="G246" s="30"/>
      <c r="H246" s="30"/>
      <c r="I246" s="80"/>
    </row>
    <row r="247" spans="1:9" s="3" customFormat="1" ht="18" customHeight="1">
      <c r="A247" s="13"/>
      <c r="B247" s="28"/>
      <c r="C247" s="30"/>
      <c r="D247" s="30"/>
      <c r="E247" s="30"/>
      <c r="F247" s="30"/>
      <c r="G247" s="30"/>
      <c r="H247" s="30"/>
      <c r="I247" s="80"/>
    </row>
    <row r="248" spans="1:9" s="3" customFormat="1" ht="18" customHeight="1">
      <c r="A248" s="13"/>
      <c r="B248" s="28"/>
      <c r="C248" s="30"/>
      <c r="D248" s="30"/>
      <c r="E248" s="30"/>
      <c r="F248" s="30"/>
      <c r="G248" s="30"/>
      <c r="H248" s="30"/>
      <c r="I248" s="80"/>
    </row>
    <row r="249" spans="1:9" s="3" customFormat="1" ht="18" customHeight="1">
      <c r="A249" s="13"/>
      <c r="B249" s="28"/>
      <c r="C249" s="30"/>
      <c r="D249" s="30"/>
      <c r="E249" s="30"/>
      <c r="F249" s="30"/>
      <c r="G249" s="30"/>
      <c r="H249" s="30"/>
      <c r="I249" s="80"/>
    </row>
    <row r="250" spans="1:9" s="3" customFormat="1" ht="18" customHeight="1">
      <c r="A250" s="13"/>
      <c r="B250" s="28"/>
      <c r="C250" s="30"/>
      <c r="D250" s="30"/>
      <c r="E250" s="30"/>
      <c r="F250" s="30"/>
      <c r="G250" s="30"/>
      <c r="H250" s="30"/>
      <c r="I250" s="80"/>
    </row>
    <row r="251" spans="1:9" s="3" customFormat="1" ht="18" customHeight="1">
      <c r="A251" s="13"/>
      <c r="B251" s="28"/>
      <c r="C251" s="30"/>
      <c r="D251" s="30"/>
      <c r="E251" s="30"/>
      <c r="F251" s="30"/>
      <c r="G251" s="30"/>
      <c r="H251" s="30"/>
      <c r="I251" s="80"/>
    </row>
    <row r="252" spans="1:9" s="3" customFormat="1" ht="18" customHeight="1">
      <c r="A252" s="13"/>
      <c r="B252" s="28"/>
      <c r="C252" s="30"/>
      <c r="D252" s="30"/>
      <c r="E252" s="30"/>
      <c r="F252" s="30"/>
      <c r="G252" s="30"/>
      <c r="H252" s="30"/>
      <c r="I252" s="80"/>
    </row>
    <row r="253" spans="1:9" s="3" customFormat="1" ht="18" customHeight="1">
      <c r="A253" s="13"/>
      <c r="B253" s="28"/>
      <c r="C253" s="30"/>
      <c r="D253" s="30"/>
      <c r="E253" s="30"/>
      <c r="F253" s="30"/>
      <c r="G253" s="30"/>
      <c r="H253" s="30"/>
      <c r="I253" s="80"/>
    </row>
    <row r="254" spans="1:9" s="3" customFormat="1" ht="18" customHeight="1">
      <c r="A254" s="13"/>
      <c r="B254" s="28"/>
      <c r="C254" s="30"/>
      <c r="D254" s="30"/>
      <c r="E254" s="30"/>
      <c r="F254" s="30"/>
      <c r="G254" s="30"/>
      <c r="H254" s="30"/>
      <c r="I254" s="80"/>
    </row>
    <row r="255" spans="1:9" s="3" customFormat="1" ht="18" customHeight="1">
      <c r="A255" s="13"/>
      <c r="B255" s="28"/>
      <c r="C255" s="30"/>
      <c r="D255" s="30"/>
      <c r="E255" s="30"/>
      <c r="F255" s="30"/>
      <c r="G255" s="30"/>
      <c r="H255" s="30"/>
      <c r="I255" s="80"/>
    </row>
    <row r="256" spans="1:9" s="3" customFormat="1" ht="18" customHeight="1">
      <c r="A256" s="13"/>
      <c r="B256" s="28"/>
      <c r="C256" s="30"/>
      <c r="D256" s="30"/>
      <c r="E256" s="30"/>
      <c r="F256" s="30"/>
      <c r="G256" s="30"/>
      <c r="H256" s="30"/>
      <c r="I256" s="80"/>
    </row>
    <row r="257" spans="1:9" s="3" customFormat="1" ht="18" customHeight="1">
      <c r="A257" s="13"/>
      <c r="B257" s="28"/>
      <c r="C257" s="30"/>
      <c r="D257" s="30"/>
      <c r="E257" s="30"/>
      <c r="F257" s="30"/>
      <c r="G257" s="30"/>
      <c r="H257" s="30"/>
      <c r="I257" s="80"/>
    </row>
    <row r="258" spans="1:9" s="3" customFormat="1" ht="18" customHeight="1">
      <c r="A258" s="13"/>
      <c r="B258" s="28"/>
      <c r="C258" s="30"/>
      <c r="D258" s="30"/>
      <c r="E258" s="30"/>
      <c r="F258" s="30"/>
      <c r="G258" s="30"/>
      <c r="H258" s="30"/>
      <c r="I258" s="80"/>
    </row>
    <row r="259" spans="1:9" s="3" customFormat="1" ht="18" customHeight="1">
      <c r="A259" s="13"/>
      <c r="B259" s="28"/>
      <c r="C259" s="30"/>
      <c r="D259" s="30"/>
      <c r="E259" s="30"/>
      <c r="F259" s="30"/>
      <c r="G259" s="30"/>
      <c r="H259" s="30"/>
      <c r="I259" s="80"/>
    </row>
    <row r="260" spans="1:9" s="3" customFormat="1" ht="18" customHeight="1">
      <c r="A260" s="13"/>
      <c r="B260" s="28"/>
      <c r="C260" s="30"/>
      <c r="D260" s="30"/>
      <c r="E260" s="30"/>
      <c r="F260" s="30"/>
      <c r="G260" s="30"/>
      <c r="H260" s="30"/>
      <c r="I260" s="80"/>
    </row>
    <row r="261" spans="1:9" s="3" customFormat="1" ht="18" customHeight="1">
      <c r="A261" s="13"/>
      <c r="B261" s="28"/>
      <c r="C261" s="30"/>
      <c r="D261" s="30"/>
      <c r="E261" s="30"/>
      <c r="F261" s="30"/>
      <c r="G261" s="30"/>
      <c r="H261" s="30"/>
      <c r="I261" s="80"/>
    </row>
    <row r="262" spans="1:9" s="3" customFormat="1" ht="18" customHeight="1">
      <c r="A262" s="13"/>
      <c r="B262" s="28"/>
      <c r="C262" s="30"/>
      <c r="D262" s="30"/>
      <c r="E262" s="30"/>
      <c r="F262" s="30"/>
      <c r="G262" s="30"/>
      <c r="H262" s="30"/>
      <c r="I262" s="80"/>
    </row>
    <row r="263" spans="1:9" s="3" customFormat="1" ht="18" customHeight="1">
      <c r="A263" s="13"/>
      <c r="B263" s="28"/>
      <c r="C263" s="30"/>
      <c r="D263" s="30"/>
      <c r="E263" s="30"/>
      <c r="F263" s="30"/>
      <c r="G263" s="30"/>
      <c r="H263" s="30"/>
      <c r="I263" s="80"/>
    </row>
    <row r="264" spans="1:9" s="3" customFormat="1" ht="18" customHeight="1">
      <c r="A264" s="13"/>
      <c r="B264" s="28"/>
      <c r="C264" s="30"/>
      <c r="D264" s="30"/>
      <c r="E264" s="30"/>
      <c r="F264" s="30"/>
      <c r="G264" s="30"/>
      <c r="H264" s="30"/>
      <c r="I264" s="80"/>
    </row>
    <row r="265" spans="1:9" s="3" customFormat="1" ht="18" customHeight="1">
      <c r="A265" s="13"/>
      <c r="B265" s="28"/>
      <c r="C265" s="30"/>
      <c r="D265" s="30"/>
      <c r="E265" s="30"/>
      <c r="F265" s="30"/>
      <c r="G265" s="30"/>
      <c r="H265" s="30"/>
      <c r="I265" s="80"/>
    </row>
    <row r="266" spans="1:9" s="3" customFormat="1" ht="18" customHeight="1">
      <c r="A266" s="13"/>
      <c r="B266" s="28"/>
      <c r="C266" s="30"/>
      <c r="D266" s="30"/>
      <c r="E266" s="30"/>
      <c r="F266" s="30"/>
      <c r="G266" s="30"/>
      <c r="H266" s="30"/>
      <c r="I266" s="80"/>
    </row>
    <row r="267" spans="1:9" s="3" customFormat="1" ht="18" customHeight="1">
      <c r="A267" s="13"/>
      <c r="B267" s="28"/>
      <c r="C267" s="30"/>
      <c r="D267" s="30"/>
      <c r="E267" s="30"/>
      <c r="F267" s="30"/>
      <c r="G267" s="30"/>
      <c r="H267" s="30"/>
      <c r="I267" s="80"/>
    </row>
    <row r="268" spans="1:9" s="3" customFormat="1" ht="18" customHeight="1">
      <c r="A268" s="13"/>
      <c r="B268" s="28"/>
      <c r="C268" s="30"/>
      <c r="D268" s="30"/>
      <c r="E268" s="30"/>
      <c r="F268" s="30"/>
      <c r="G268" s="30"/>
      <c r="H268" s="30"/>
      <c r="I268" s="80"/>
    </row>
    <row r="269" spans="1:9" s="3" customFormat="1" ht="18" customHeight="1">
      <c r="A269" s="13"/>
      <c r="B269" s="28"/>
      <c r="C269" s="30"/>
      <c r="D269" s="30"/>
      <c r="E269" s="30"/>
      <c r="F269" s="30"/>
      <c r="G269" s="30"/>
      <c r="H269" s="30"/>
      <c r="I269" s="80"/>
    </row>
    <row r="270" spans="1:9" s="3" customFormat="1" ht="18" customHeight="1">
      <c r="A270" s="13"/>
      <c r="B270" s="28"/>
      <c r="C270" s="30"/>
      <c r="D270" s="30"/>
      <c r="E270" s="30"/>
      <c r="F270" s="30"/>
      <c r="G270" s="30"/>
      <c r="H270" s="30"/>
      <c r="I270" s="80"/>
    </row>
    <row r="271" spans="1:9" s="3" customFormat="1" ht="18" customHeight="1">
      <c r="A271" s="13"/>
      <c r="B271" s="28"/>
      <c r="C271" s="30"/>
      <c r="D271" s="30"/>
      <c r="E271" s="30"/>
      <c r="F271" s="30"/>
      <c r="G271" s="30"/>
      <c r="H271" s="30"/>
      <c r="I271" s="80"/>
    </row>
    <row r="272" spans="1:9" s="3" customFormat="1" ht="18" customHeight="1">
      <c r="A272" s="13"/>
      <c r="B272" s="28"/>
      <c r="C272" s="30"/>
      <c r="D272" s="30"/>
      <c r="E272" s="30"/>
      <c r="F272" s="30"/>
      <c r="G272" s="30"/>
      <c r="H272" s="30"/>
      <c r="I272" s="80"/>
    </row>
    <row r="273" spans="1:9" s="3" customFormat="1" ht="18" customHeight="1">
      <c r="A273" s="13"/>
      <c r="B273" s="28"/>
      <c r="C273" s="30"/>
      <c r="D273" s="30"/>
      <c r="E273" s="30"/>
      <c r="F273" s="30"/>
      <c r="G273" s="30"/>
      <c r="H273" s="30"/>
      <c r="I273" s="80"/>
    </row>
    <row r="274" spans="1:9" s="3" customFormat="1" ht="18" customHeight="1">
      <c r="A274" s="13"/>
      <c r="B274" s="28"/>
      <c r="C274" s="30"/>
      <c r="D274" s="30"/>
      <c r="E274" s="30"/>
      <c r="F274" s="30"/>
      <c r="G274" s="30"/>
      <c r="H274" s="30"/>
      <c r="I274" s="80"/>
    </row>
    <row r="275" spans="1:9" s="3" customFormat="1" ht="18" customHeight="1">
      <c r="A275" s="13"/>
      <c r="B275" s="28"/>
      <c r="C275" s="30"/>
      <c r="D275" s="30"/>
      <c r="E275" s="30"/>
      <c r="F275" s="30"/>
      <c r="G275" s="30"/>
      <c r="H275" s="30"/>
      <c r="I275" s="80"/>
    </row>
    <row r="276" spans="1:9" s="3" customFormat="1" ht="18" customHeight="1">
      <c r="A276" s="13"/>
      <c r="B276" s="28"/>
      <c r="C276" s="30"/>
      <c r="D276" s="30"/>
      <c r="E276" s="30"/>
      <c r="F276" s="30"/>
      <c r="G276" s="30"/>
      <c r="H276" s="30"/>
      <c r="I276" s="80"/>
    </row>
    <row r="277" spans="1:9" s="3" customFormat="1" ht="18" customHeight="1">
      <c r="A277" s="13"/>
      <c r="B277" s="28"/>
      <c r="C277" s="30"/>
      <c r="D277" s="30"/>
      <c r="E277" s="30"/>
      <c r="F277" s="30"/>
      <c r="G277" s="30"/>
      <c r="H277" s="30"/>
      <c r="I277" s="80"/>
    </row>
    <row r="278" spans="1:9" s="3" customFormat="1" ht="18" customHeight="1">
      <c r="A278" s="13"/>
      <c r="B278" s="28"/>
      <c r="C278" s="30"/>
      <c r="D278" s="30"/>
      <c r="E278" s="30"/>
      <c r="F278" s="30"/>
      <c r="G278" s="30"/>
      <c r="H278" s="30"/>
      <c r="I278" s="80"/>
    </row>
    <row r="279" spans="1:9" s="3" customFormat="1" ht="18" customHeight="1">
      <c r="A279" s="13"/>
      <c r="B279" s="28"/>
      <c r="C279" s="30"/>
      <c r="D279" s="30"/>
      <c r="E279" s="30"/>
      <c r="F279" s="30"/>
      <c r="G279" s="30"/>
      <c r="H279" s="30"/>
      <c r="I279" s="80"/>
    </row>
    <row r="280" spans="1:9" s="3" customFormat="1" ht="18" customHeight="1">
      <c r="A280" s="13"/>
      <c r="B280" s="28"/>
      <c r="C280" s="30"/>
      <c r="D280" s="30"/>
      <c r="E280" s="30"/>
      <c r="F280" s="30"/>
      <c r="G280" s="30"/>
      <c r="H280" s="30"/>
      <c r="I280" s="80"/>
    </row>
    <row r="281" spans="1:9" s="3" customFormat="1" ht="18" customHeight="1">
      <c r="A281" s="13"/>
      <c r="B281" s="28"/>
      <c r="C281" s="30"/>
      <c r="D281" s="30"/>
      <c r="E281" s="30"/>
      <c r="F281" s="30"/>
      <c r="G281" s="30"/>
      <c r="H281" s="30"/>
      <c r="I281" s="80"/>
    </row>
    <row r="282" spans="1:9" s="3" customFormat="1" ht="18" customHeight="1">
      <c r="A282" s="13"/>
      <c r="B282" s="28"/>
      <c r="C282" s="30"/>
      <c r="D282" s="30"/>
      <c r="E282" s="30"/>
      <c r="F282" s="30"/>
      <c r="G282" s="30"/>
      <c r="H282" s="30"/>
      <c r="I282" s="80"/>
    </row>
    <row r="283" spans="1:9" s="3" customFormat="1" ht="18" customHeight="1">
      <c r="A283" s="13"/>
      <c r="B283" s="28"/>
      <c r="C283" s="30"/>
      <c r="D283" s="30"/>
      <c r="E283" s="30"/>
      <c r="F283" s="30"/>
      <c r="G283" s="30"/>
      <c r="H283" s="30"/>
      <c r="I283" s="80"/>
    </row>
    <row r="284" spans="1:9" s="3" customFormat="1" ht="18" customHeight="1">
      <c r="A284" s="13"/>
      <c r="B284" s="28"/>
      <c r="C284" s="30"/>
      <c r="D284" s="30"/>
      <c r="E284" s="30"/>
      <c r="F284" s="30"/>
      <c r="G284" s="30"/>
      <c r="H284" s="30"/>
      <c r="I284" s="80"/>
    </row>
    <row r="285" spans="1:9" s="3" customFormat="1" ht="18" customHeight="1">
      <c r="A285" s="13"/>
      <c r="B285" s="28"/>
      <c r="C285" s="30"/>
      <c r="D285" s="30"/>
      <c r="E285" s="30"/>
      <c r="F285" s="30"/>
      <c r="G285" s="30"/>
      <c r="H285" s="30"/>
      <c r="I285" s="80"/>
    </row>
    <row r="286" spans="1:9" s="3" customFormat="1" ht="18" customHeight="1">
      <c r="A286" s="13"/>
      <c r="B286" s="28"/>
      <c r="C286" s="30"/>
      <c r="D286" s="30"/>
      <c r="E286" s="30"/>
      <c r="F286" s="30"/>
      <c r="G286" s="30"/>
      <c r="H286" s="30"/>
      <c r="I286" s="80"/>
    </row>
    <row r="287" spans="1:9" s="3" customFormat="1" ht="18" customHeight="1">
      <c r="A287" s="13"/>
      <c r="B287" s="28"/>
      <c r="C287" s="30"/>
      <c r="D287" s="30"/>
      <c r="E287" s="30"/>
      <c r="F287" s="30"/>
      <c r="G287" s="30"/>
      <c r="H287" s="30"/>
      <c r="I287" s="80"/>
    </row>
    <row r="288" spans="1:9" s="3" customFormat="1" ht="18" customHeight="1">
      <c r="A288" s="13"/>
      <c r="B288" s="28"/>
      <c r="C288" s="30"/>
      <c r="D288" s="30"/>
      <c r="E288" s="30"/>
      <c r="F288" s="30"/>
      <c r="G288" s="30"/>
      <c r="H288" s="30"/>
      <c r="I288" s="80"/>
    </row>
    <row r="289" spans="1:9" s="3" customFormat="1" ht="18" customHeight="1">
      <c r="A289" s="13"/>
      <c r="B289" s="28"/>
      <c r="C289" s="30"/>
      <c r="D289" s="30"/>
      <c r="E289" s="30"/>
      <c r="F289" s="30"/>
      <c r="G289" s="30"/>
      <c r="H289" s="30"/>
      <c r="I289" s="80"/>
    </row>
    <row r="290" spans="1:9" s="3" customFormat="1" ht="18" customHeight="1">
      <c r="A290" s="13"/>
      <c r="B290" s="28"/>
      <c r="C290" s="30"/>
      <c r="D290" s="30"/>
      <c r="E290" s="30"/>
      <c r="F290" s="30"/>
      <c r="G290" s="30"/>
      <c r="H290" s="30"/>
      <c r="I290" s="80"/>
    </row>
    <row r="291" spans="1:9" s="3" customFormat="1" ht="18" customHeight="1">
      <c r="A291" s="13"/>
      <c r="B291" s="28"/>
      <c r="C291" s="30"/>
      <c r="D291" s="30"/>
      <c r="E291" s="30"/>
      <c r="F291" s="30"/>
      <c r="G291" s="30"/>
      <c r="H291" s="30"/>
      <c r="I291" s="80"/>
    </row>
    <row r="292" spans="1:9" s="3" customFormat="1" ht="18" customHeight="1">
      <c r="A292" s="13"/>
      <c r="B292" s="28"/>
      <c r="C292" s="30"/>
      <c r="D292" s="30"/>
      <c r="E292" s="30"/>
      <c r="F292" s="30"/>
      <c r="G292" s="30"/>
      <c r="H292" s="30"/>
      <c r="I292" s="80"/>
    </row>
    <row r="293" spans="1:9" s="3" customFormat="1" ht="18" customHeight="1">
      <c r="A293" s="13"/>
      <c r="B293" s="28"/>
      <c r="C293" s="30"/>
      <c r="D293" s="30"/>
      <c r="E293" s="30"/>
      <c r="F293" s="30"/>
      <c r="G293" s="30"/>
      <c r="H293" s="30"/>
      <c r="I293" s="80"/>
    </row>
    <row r="294" spans="1:9" s="3" customFormat="1" ht="18" customHeight="1">
      <c r="A294" s="13"/>
      <c r="B294" s="28"/>
      <c r="C294" s="30"/>
      <c r="D294" s="30"/>
      <c r="E294" s="30"/>
      <c r="F294" s="30"/>
      <c r="G294" s="30"/>
      <c r="H294" s="30"/>
      <c r="I294" s="80"/>
    </row>
    <row r="295" spans="1:9" s="3" customFormat="1" ht="18" customHeight="1">
      <c r="A295" s="13"/>
      <c r="B295" s="28"/>
      <c r="C295" s="30"/>
      <c r="D295" s="30"/>
      <c r="E295" s="30"/>
      <c r="F295" s="30"/>
      <c r="G295" s="30"/>
      <c r="H295" s="30"/>
      <c r="I295" s="80"/>
    </row>
    <row r="296" spans="1:9" s="3" customFormat="1" ht="18" customHeight="1">
      <c r="A296" s="13"/>
      <c r="B296" s="28"/>
      <c r="C296" s="30"/>
      <c r="D296" s="30"/>
      <c r="E296" s="30"/>
      <c r="F296" s="30"/>
      <c r="G296" s="30"/>
      <c r="H296" s="30"/>
      <c r="I296" s="80"/>
    </row>
    <row r="297" spans="1:9" s="3" customFormat="1" ht="18" customHeight="1">
      <c r="A297" s="13"/>
      <c r="B297" s="28"/>
      <c r="C297" s="30"/>
      <c r="D297" s="30"/>
      <c r="E297" s="30"/>
      <c r="F297" s="30"/>
      <c r="G297" s="30"/>
      <c r="H297" s="30"/>
      <c r="I297" s="80"/>
    </row>
    <row r="298" spans="1:9" s="3" customFormat="1" ht="18" customHeight="1">
      <c r="A298" s="13"/>
      <c r="B298" s="28"/>
      <c r="C298" s="30"/>
      <c r="D298" s="30"/>
      <c r="E298" s="30"/>
      <c r="F298" s="30"/>
      <c r="G298" s="30"/>
      <c r="H298" s="30"/>
      <c r="I298" s="80"/>
    </row>
    <row r="299" spans="1:9" s="3" customFormat="1" ht="18" customHeight="1">
      <c r="A299" s="13"/>
      <c r="B299" s="28"/>
      <c r="C299" s="30"/>
      <c r="D299" s="30"/>
      <c r="E299" s="30"/>
      <c r="F299" s="30"/>
      <c r="G299" s="30"/>
      <c r="H299" s="30"/>
      <c r="I299" s="80"/>
    </row>
    <row r="300" spans="1:9" s="3" customFormat="1" ht="18" customHeight="1">
      <c r="A300" s="13"/>
      <c r="B300" s="28"/>
      <c r="C300" s="30"/>
      <c r="D300" s="30"/>
      <c r="E300" s="30"/>
      <c r="F300" s="30"/>
      <c r="G300" s="30"/>
      <c r="H300" s="30"/>
      <c r="I300" s="80"/>
    </row>
    <row r="301" spans="1:9" s="3" customFormat="1" ht="18" customHeight="1">
      <c r="A301" s="13"/>
      <c r="B301" s="28"/>
      <c r="C301" s="30"/>
      <c r="D301" s="30"/>
      <c r="E301" s="30"/>
      <c r="F301" s="30"/>
      <c r="G301" s="30"/>
      <c r="H301" s="30"/>
      <c r="I301" s="80"/>
    </row>
    <row r="302" spans="1:9" s="3" customFormat="1" ht="18" customHeight="1">
      <c r="A302" s="13"/>
      <c r="B302" s="28"/>
      <c r="C302" s="30"/>
      <c r="D302" s="30"/>
      <c r="E302" s="30"/>
      <c r="F302" s="30"/>
      <c r="G302" s="30"/>
      <c r="H302" s="30"/>
      <c r="I302" s="80"/>
    </row>
    <row r="303" spans="1:9" s="3" customFormat="1" ht="18" customHeight="1">
      <c r="A303" s="13"/>
      <c r="B303" s="28"/>
      <c r="C303" s="30"/>
      <c r="D303" s="30"/>
      <c r="E303" s="30"/>
      <c r="F303" s="30"/>
      <c r="G303" s="30"/>
      <c r="H303" s="30"/>
      <c r="I303" s="80"/>
    </row>
    <row r="304" spans="1:9" s="3" customFormat="1" ht="18" customHeight="1">
      <c r="A304" s="13"/>
      <c r="B304" s="28"/>
      <c r="C304" s="30"/>
      <c r="D304" s="30"/>
      <c r="E304" s="30"/>
      <c r="F304" s="30"/>
      <c r="G304" s="30"/>
      <c r="H304" s="30"/>
      <c r="I304" s="80"/>
    </row>
    <row r="305" spans="1:9" s="3" customFormat="1" ht="18" customHeight="1">
      <c r="A305" s="13"/>
      <c r="B305" s="28"/>
      <c r="C305" s="30"/>
      <c r="D305" s="30"/>
      <c r="E305" s="30"/>
      <c r="F305" s="30"/>
      <c r="G305" s="30"/>
      <c r="H305" s="30"/>
      <c r="I305" s="80"/>
    </row>
    <row r="306" spans="1:9" s="3" customFormat="1" ht="18" customHeight="1">
      <c r="A306" s="13"/>
      <c r="B306" s="28"/>
      <c r="C306" s="30"/>
      <c r="D306" s="30"/>
      <c r="E306" s="30"/>
      <c r="F306" s="30"/>
      <c r="G306" s="30"/>
      <c r="H306" s="30"/>
      <c r="I306" s="80"/>
    </row>
    <row r="307" spans="1:9" s="3" customFormat="1" ht="18" customHeight="1">
      <c r="A307" s="13"/>
      <c r="B307" s="28"/>
      <c r="C307" s="30"/>
      <c r="D307" s="30"/>
      <c r="E307" s="30"/>
      <c r="F307" s="30"/>
      <c r="G307" s="30"/>
      <c r="H307" s="30"/>
      <c r="I307" s="80"/>
    </row>
    <row r="308" spans="1:9" s="3" customFormat="1" ht="18" customHeight="1">
      <c r="A308" s="13"/>
      <c r="B308" s="28"/>
      <c r="C308" s="30"/>
      <c r="D308" s="30"/>
      <c r="E308" s="30"/>
      <c r="F308" s="30"/>
      <c r="G308" s="30"/>
      <c r="H308" s="30"/>
      <c r="I308" s="80"/>
    </row>
    <row r="309" spans="1:9" s="3" customFormat="1" ht="18" customHeight="1">
      <c r="A309" s="13"/>
      <c r="B309" s="28"/>
      <c r="C309" s="30"/>
      <c r="D309" s="30"/>
      <c r="E309" s="30"/>
      <c r="F309" s="30"/>
      <c r="G309" s="30"/>
      <c r="H309" s="30"/>
      <c r="I309" s="80"/>
    </row>
    <row r="310" spans="1:9" s="3" customFormat="1" ht="18" customHeight="1">
      <c r="A310" s="13"/>
      <c r="B310" s="28"/>
      <c r="C310" s="30"/>
      <c r="D310" s="30"/>
      <c r="E310" s="30"/>
      <c r="F310" s="30"/>
      <c r="G310" s="30"/>
      <c r="H310" s="30"/>
      <c r="I310" s="80"/>
    </row>
    <row r="311" spans="1:9" s="3" customFormat="1" ht="18" customHeight="1">
      <c r="A311" s="13"/>
      <c r="B311" s="28"/>
      <c r="C311" s="30"/>
      <c r="D311" s="30"/>
      <c r="E311" s="30"/>
      <c r="F311" s="30"/>
      <c r="G311" s="30"/>
      <c r="H311" s="30"/>
      <c r="I311" s="80"/>
    </row>
    <row r="312" spans="1:9" s="3" customFormat="1" ht="18" customHeight="1">
      <c r="A312" s="13"/>
      <c r="B312" s="28"/>
      <c r="C312" s="30"/>
      <c r="D312" s="30"/>
      <c r="E312" s="30"/>
      <c r="F312" s="30"/>
      <c r="G312" s="30"/>
      <c r="H312" s="30"/>
      <c r="I312" s="80"/>
    </row>
    <row r="313" spans="1:9" s="3" customFormat="1" ht="18" customHeight="1">
      <c r="A313" s="13"/>
      <c r="B313" s="28"/>
      <c r="C313" s="30"/>
      <c r="D313" s="30"/>
      <c r="E313" s="30"/>
      <c r="F313" s="30"/>
      <c r="G313" s="30"/>
      <c r="H313" s="30"/>
      <c r="I313" s="80"/>
    </row>
    <row r="314" spans="1:9" s="3" customFormat="1" ht="18" customHeight="1">
      <c r="A314" s="13"/>
      <c r="B314" s="28"/>
      <c r="C314" s="30"/>
      <c r="D314" s="30"/>
      <c r="E314" s="30"/>
      <c r="F314" s="30"/>
      <c r="G314" s="30"/>
      <c r="H314" s="30"/>
      <c r="I314" s="80"/>
    </row>
    <row r="315" spans="1:9" s="3" customFormat="1" ht="18" customHeight="1">
      <c r="A315" s="13"/>
      <c r="B315" s="28"/>
      <c r="C315" s="30"/>
      <c r="D315" s="30"/>
      <c r="E315" s="30"/>
      <c r="F315" s="30"/>
      <c r="G315" s="30"/>
      <c r="H315" s="30"/>
      <c r="I315" s="80"/>
    </row>
    <row r="316" spans="1:9" s="3" customFormat="1" ht="18" customHeight="1">
      <c r="A316" s="13"/>
      <c r="B316" s="28"/>
      <c r="C316" s="30"/>
      <c r="D316" s="30"/>
      <c r="E316" s="30"/>
      <c r="F316" s="30"/>
      <c r="G316" s="30"/>
      <c r="H316" s="30"/>
      <c r="I316" s="80"/>
    </row>
    <row r="317" spans="1:9" s="3" customFormat="1" ht="18" customHeight="1">
      <c r="A317" s="13"/>
      <c r="B317" s="28"/>
      <c r="C317" s="30"/>
      <c r="D317" s="30"/>
      <c r="E317" s="30"/>
      <c r="F317" s="30"/>
      <c r="G317" s="30"/>
      <c r="H317" s="30"/>
      <c r="I317" s="80"/>
    </row>
    <row r="318" spans="1:9" s="3" customFormat="1" ht="18" customHeight="1">
      <c r="A318" s="13"/>
      <c r="B318" s="28"/>
      <c r="C318" s="30"/>
      <c r="D318" s="30"/>
      <c r="E318" s="30"/>
      <c r="F318" s="30"/>
      <c r="G318" s="30"/>
      <c r="H318" s="30"/>
      <c r="I318" s="80"/>
    </row>
    <row r="319" spans="1:9" s="3" customFormat="1" ht="18" customHeight="1">
      <c r="A319" s="13"/>
      <c r="B319" s="28"/>
      <c r="C319" s="30"/>
      <c r="D319" s="30"/>
      <c r="E319" s="30"/>
      <c r="F319" s="30"/>
      <c r="G319" s="30"/>
      <c r="H319" s="30"/>
      <c r="I319" s="80"/>
    </row>
    <row r="320" spans="1:9" s="3" customFormat="1" ht="18" customHeight="1">
      <c r="A320" s="13"/>
      <c r="B320" s="28"/>
      <c r="C320" s="30"/>
      <c r="D320" s="30"/>
      <c r="E320" s="30"/>
      <c r="F320" s="30"/>
      <c r="G320" s="30"/>
      <c r="H320" s="30"/>
      <c r="I320" s="80"/>
    </row>
    <row r="321" spans="1:9" s="3" customFormat="1" ht="18" customHeight="1">
      <c r="A321" s="13"/>
      <c r="B321" s="28"/>
      <c r="C321" s="30"/>
      <c r="D321" s="30"/>
      <c r="E321" s="30"/>
      <c r="F321" s="30"/>
      <c r="G321" s="30"/>
      <c r="H321" s="30"/>
      <c r="I321" s="80"/>
    </row>
    <row r="322" spans="1:9" s="3" customFormat="1" ht="18" customHeight="1">
      <c r="A322" s="13"/>
      <c r="B322" s="28"/>
      <c r="C322" s="30"/>
      <c r="D322" s="30"/>
      <c r="E322" s="30"/>
      <c r="F322" s="30"/>
      <c r="G322" s="30"/>
      <c r="H322" s="30"/>
      <c r="I322" s="80"/>
    </row>
    <row r="323" spans="1:9" s="3" customFormat="1" ht="18" customHeight="1">
      <c r="A323" s="13"/>
      <c r="B323" s="28"/>
      <c r="C323" s="30"/>
      <c r="D323" s="30"/>
      <c r="E323" s="30"/>
      <c r="F323" s="30"/>
      <c r="G323" s="30"/>
      <c r="H323" s="30"/>
      <c r="I323" s="80"/>
    </row>
    <row r="324" spans="1:9" s="3" customFormat="1" ht="18" customHeight="1">
      <c r="A324" s="13"/>
      <c r="B324" s="28"/>
      <c r="C324" s="30"/>
      <c r="D324" s="30"/>
      <c r="E324" s="30"/>
      <c r="F324" s="30"/>
      <c r="G324" s="30"/>
      <c r="H324" s="30"/>
      <c r="I324" s="80"/>
    </row>
    <row r="325" spans="1:9" s="3" customFormat="1" ht="18" customHeight="1">
      <c r="A325" s="13"/>
      <c r="B325" s="28"/>
      <c r="C325" s="30"/>
      <c r="D325" s="30"/>
      <c r="E325" s="30"/>
      <c r="F325" s="30"/>
      <c r="G325" s="30"/>
      <c r="H325" s="30"/>
      <c r="I325" s="80"/>
    </row>
    <row r="326" spans="1:9" s="3" customFormat="1" ht="18" customHeight="1">
      <c r="A326" s="13"/>
      <c r="B326" s="28"/>
      <c r="C326" s="30"/>
      <c r="D326" s="30"/>
      <c r="E326" s="30"/>
      <c r="F326" s="30"/>
      <c r="G326" s="30"/>
      <c r="H326" s="30"/>
      <c r="I326" s="80"/>
    </row>
    <row r="327" spans="1:9" s="3" customFormat="1" ht="18" customHeight="1">
      <c r="A327" s="13"/>
      <c r="B327" s="28"/>
      <c r="C327" s="30"/>
      <c r="D327" s="30"/>
      <c r="E327" s="30"/>
      <c r="F327" s="30"/>
      <c r="G327" s="30"/>
      <c r="H327" s="30"/>
      <c r="I327" s="80"/>
    </row>
    <row r="328" spans="1:9" s="3" customFormat="1" ht="18" customHeight="1">
      <c r="A328" s="13"/>
      <c r="B328" s="28"/>
      <c r="C328" s="30"/>
      <c r="D328" s="30"/>
      <c r="E328" s="30"/>
      <c r="F328" s="30"/>
      <c r="G328" s="30"/>
      <c r="H328" s="30"/>
      <c r="I328" s="80"/>
    </row>
    <row r="329" spans="1:9" s="3" customFormat="1" ht="18" customHeight="1">
      <c r="A329" s="13"/>
      <c r="B329" s="28"/>
      <c r="C329" s="30"/>
      <c r="D329" s="30"/>
      <c r="E329" s="30"/>
      <c r="F329" s="30"/>
      <c r="G329" s="30"/>
      <c r="H329" s="30"/>
      <c r="I329" s="80"/>
    </row>
    <row r="330" spans="1:9" s="3" customFormat="1" ht="18" customHeight="1">
      <c r="A330" s="13"/>
      <c r="B330" s="28"/>
      <c r="C330" s="30"/>
      <c r="D330" s="30"/>
      <c r="E330" s="30"/>
      <c r="F330" s="30"/>
      <c r="G330" s="30"/>
      <c r="H330" s="30"/>
      <c r="I330" s="80"/>
    </row>
    <row r="331" spans="1:9" s="3" customFormat="1" ht="18" customHeight="1">
      <c r="A331" s="13"/>
      <c r="B331" s="28"/>
      <c r="C331" s="30"/>
      <c r="D331" s="30"/>
      <c r="E331" s="30"/>
      <c r="F331" s="30"/>
      <c r="G331" s="30"/>
      <c r="H331" s="30"/>
      <c r="I331" s="80"/>
    </row>
    <row r="332" spans="1:9" s="3" customFormat="1" ht="18" customHeight="1">
      <c r="A332" s="13"/>
      <c r="B332" s="28"/>
      <c r="C332" s="30"/>
      <c r="D332" s="30"/>
      <c r="E332" s="30"/>
      <c r="F332" s="30"/>
      <c r="G332" s="30"/>
      <c r="H332" s="30"/>
      <c r="I332" s="80"/>
    </row>
    <row r="333" spans="1:9" s="3" customFormat="1" ht="18" customHeight="1">
      <c r="A333" s="13"/>
      <c r="B333" s="28"/>
      <c r="C333" s="30"/>
      <c r="D333" s="30"/>
      <c r="E333" s="30"/>
      <c r="F333" s="30"/>
      <c r="G333" s="30"/>
      <c r="H333" s="30"/>
      <c r="I333" s="80"/>
    </row>
    <row r="334" spans="1:9" s="3" customFormat="1" ht="18" customHeight="1">
      <c r="A334" s="13"/>
      <c r="B334" s="28"/>
      <c r="C334" s="30"/>
      <c r="D334" s="30"/>
      <c r="E334" s="30"/>
      <c r="F334" s="30"/>
      <c r="G334" s="30"/>
      <c r="H334" s="30"/>
      <c r="I334" s="80"/>
    </row>
    <row r="335" spans="1:9" s="3" customFormat="1" ht="18" customHeight="1">
      <c r="A335" s="13"/>
      <c r="B335" s="28"/>
      <c r="C335" s="30"/>
      <c r="D335" s="30"/>
      <c r="E335" s="30"/>
      <c r="F335" s="30"/>
      <c r="G335" s="30"/>
      <c r="H335" s="30"/>
      <c r="I335" s="80"/>
    </row>
    <row r="336" spans="1:9" s="3" customFormat="1" ht="18" customHeight="1">
      <c r="A336" s="13"/>
      <c r="B336" s="28"/>
      <c r="C336" s="30"/>
      <c r="D336" s="30"/>
      <c r="E336" s="30"/>
      <c r="F336" s="30"/>
      <c r="G336" s="30"/>
      <c r="H336" s="30"/>
      <c r="I336" s="80"/>
    </row>
    <row r="337" spans="1:9" s="3" customFormat="1" ht="18" customHeight="1">
      <c r="A337" s="13"/>
      <c r="B337" s="28"/>
      <c r="C337" s="30"/>
      <c r="D337" s="30"/>
      <c r="E337" s="30"/>
      <c r="F337" s="30"/>
      <c r="G337" s="30"/>
      <c r="H337" s="30"/>
      <c r="I337" s="80"/>
    </row>
    <row r="338" spans="1:9" s="3" customFormat="1" ht="18" customHeight="1">
      <c r="A338" s="13"/>
      <c r="B338" s="28"/>
      <c r="C338" s="30"/>
      <c r="D338" s="30"/>
      <c r="E338" s="30"/>
      <c r="F338" s="30"/>
      <c r="G338" s="30"/>
      <c r="H338" s="30"/>
      <c r="I338" s="80"/>
    </row>
    <row r="339" spans="1:9" s="3" customFormat="1" ht="18" customHeight="1">
      <c r="A339" s="13"/>
      <c r="B339" s="28"/>
      <c r="C339" s="30"/>
      <c r="D339" s="30"/>
      <c r="E339" s="30"/>
      <c r="F339" s="30"/>
      <c r="G339" s="30"/>
      <c r="H339" s="30"/>
      <c r="I339" s="80"/>
    </row>
    <row r="340" spans="1:9" s="3" customFormat="1" ht="18" customHeight="1">
      <c r="A340" s="13"/>
      <c r="B340" s="28"/>
      <c r="C340" s="30"/>
      <c r="D340" s="30"/>
      <c r="E340" s="30"/>
      <c r="F340" s="30"/>
      <c r="G340" s="30"/>
      <c r="H340" s="30"/>
      <c r="I340" s="80"/>
    </row>
    <row r="341" spans="1:9" s="3" customFormat="1" ht="18" customHeight="1">
      <c r="A341" s="13"/>
      <c r="B341" s="28"/>
      <c r="C341" s="30"/>
      <c r="D341" s="30"/>
      <c r="E341" s="30"/>
      <c r="F341" s="30"/>
      <c r="G341" s="30"/>
      <c r="H341" s="30"/>
      <c r="I341" s="80"/>
    </row>
    <row r="342" spans="1:9" s="3" customFormat="1" ht="18" customHeight="1">
      <c r="A342" s="13"/>
      <c r="B342" s="28"/>
      <c r="C342" s="30"/>
      <c r="D342" s="30"/>
      <c r="E342" s="30"/>
      <c r="F342" s="30"/>
      <c r="G342" s="30"/>
      <c r="H342" s="30"/>
      <c r="I342" s="80"/>
    </row>
    <row r="343" spans="1:9" s="3" customFormat="1" ht="18" customHeight="1">
      <c r="A343" s="13"/>
      <c r="B343" s="28"/>
      <c r="C343" s="30"/>
      <c r="D343" s="30"/>
      <c r="E343" s="30"/>
      <c r="F343" s="30"/>
      <c r="G343" s="30"/>
      <c r="H343" s="30"/>
      <c r="I343" s="80"/>
    </row>
    <row r="344" spans="1:9" s="3" customFormat="1" ht="18" customHeight="1">
      <c r="A344" s="13"/>
      <c r="B344" s="28"/>
      <c r="C344" s="30"/>
      <c r="D344" s="30"/>
      <c r="E344" s="30"/>
      <c r="F344" s="30"/>
      <c r="G344" s="30"/>
      <c r="H344" s="30"/>
      <c r="I344" s="80"/>
    </row>
    <row r="345" spans="1:9" s="3" customFormat="1" ht="18" customHeight="1">
      <c r="A345" s="13"/>
      <c r="B345" s="28"/>
      <c r="C345" s="30"/>
      <c r="D345" s="30"/>
      <c r="E345" s="30"/>
      <c r="F345" s="30"/>
      <c r="G345" s="30"/>
      <c r="H345" s="30"/>
      <c r="I345" s="80"/>
    </row>
    <row r="346" spans="1:9" s="3" customFormat="1" ht="18" customHeight="1">
      <c r="A346" s="13"/>
      <c r="B346" s="28"/>
      <c r="C346" s="30"/>
      <c r="D346" s="30"/>
      <c r="E346" s="30"/>
      <c r="F346" s="30"/>
      <c r="G346" s="30"/>
      <c r="H346" s="30"/>
      <c r="I346" s="80"/>
    </row>
    <row r="347" spans="1:9" s="3" customFormat="1" ht="18" customHeight="1">
      <c r="A347" s="13"/>
      <c r="B347" s="28"/>
      <c r="C347" s="30"/>
      <c r="D347" s="30"/>
      <c r="E347" s="30"/>
      <c r="F347" s="30"/>
      <c r="G347" s="30"/>
      <c r="H347" s="30"/>
      <c r="I347" s="80"/>
    </row>
    <row r="348" spans="1:9" s="3" customFormat="1" ht="18" customHeight="1">
      <c r="A348" s="13"/>
      <c r="B348" s="28"/>
      <c r="C348" s="30"/>
      <c r="D348" s="30"/>
      <c r="E348" s="30"/>
      <c r="F348" s="30"/>
      <c r="G348" s="30"/>
      <c r="H348" s="30"/>
      <c r="I348" s="80"/>
    </row>
    <row r="349" spans="1:9" s="3" customFormat="1" ht="18" customHeight="1">
      <c r="A349" s="13"/>
      <c r="B349" s="28"/>
      <c r="C349" s="30"/>
      <c r="D349" s="30"/>
      <c r="E349" s="30"/>
      <c r="F349" s="30"/>
      <c r="G349" s="30"/>
      <c r="H349" s="30"/>
      <c r="I349" s="80"/>
    </row>
    <row r="350" spans="1:9" s="3" customFormat="1" ht="18" customHeight="1">
      <c r="A350" s="13"/>
      <c r="B350" s="28"/>
      <c r="C350" s="30"/>
      <c r="D350" s="30"/>
      <c r="E350" s="30"/>
      <c r="F350" s="30"/>
      <c r="G350" s="30"/>
      <c r="H350" s="30"/>
      <c r="I350" s="80"/>
    </row>
    <row r="351" spans="1:9" s="3" customFormat="1" ht="18" customHeight="1">
      <c r="A351" s="13"/>
      <c r="B351" s="28"/>
      <c r="C351" s="30"/>
      <c r="D351" s="30"/>
      <c r="E351" s="30"/>
      <c r="F351" s="30"/>
      <c r="G351" s="30"/>
      <c r="H351" s="30"/>
      <c r="I351" s="80"/>
    </row>
    <row r="352" spans="1:9" s="3" customFormat="1" ht="18" customHeight="1">
      <c r="A352" s="13"/>
      <c r="B352" s="28"/>
      <c r="C352" s="30"/>
      <c r="D352" s="30"/>
      <c r="E352" s="30"/>
      <c r="F352" s="30"/>
      <c r="G352" s="30"/>
      <c r="H352" s="30"/>
      <c r="I352" s="80"/>
    </row>
    <row r="353" spans="1:9" s="3" customFormat="1" ht="18" customHeight="1">
      <c r="A353" s="13"/>
      <c r="B353" s="28"/>
      <c r="C353" s="30"/>
      <c r="D353" s="30"/>
      <c r="E353" s="30"/>
      <c r="F353" s="30"/>
      <c r="G353" s="30"/>
      <c r="H353" s="30"/>
      <c r="I353" s="80"/>
    </row>
    <row r="354" spans="1:9" s="3" customFormat="1" ht="18" customHeight="1">
      <c r="A354" s="13"/>
      <c r="B354" s="28"/>
      <c r="C354" s="30"/>
      <c r="D354" s="30"/>
      <c r="E354" s="30"/>
      <c r="F354" s="30"/>
      <c r="G354" s="30"/>
      <c r="H354" s="30"/>
      <c r="I354" s="80"/>
    </row>
    <row r="355" spans="1:9" s="3" customFormat="1" ht="18" customHeight="1">
      <c r="A355" s="13"/>
      <c r="B355" s="28"/>
      <c r="C355" s="30"/>
      <c r="D355" s="30"/>
      <c r="E355" s="30"/>
      <c r="F355" s="30"/>
      <c r="G355" s="30"/>
      <c r="H355" s="30"/>
      <c r="I355" s="80"/>
    </row>
    <row r="356" spans="1:9" s="3" customFormat="1" ht="18" customHeight="1">
      <c r="A356" s="13"/>
      <c r="B356" s="28"/>
      <c r="C356" s="30"/>
      <c r="D356" s="30"/>
      <c r="E356" s="30"/>
      <c r="F356" s="30"/>
      <c r="G356" s="30"/>
      <c r="H356" s="30"/>
      <c r="I356" s="80"/>
    </row>
    <row r="357" spans="1:9" s="3" customFormat="1" ht="18" customHeight="1">
      <c r="A357" s="13"/>
      <c r="B357" s="28"/>
      <c r="C357" s="30"/>
      <c r="D357" s="30"/>
      <c r="E357" s="30"/>
      <c r="F357" s="30"/>
      <c r="G357" s="30"/>
      <c r="H357" s="30"/>
      <c r="I357" s="80"/>
    </row>
    <row r="358" spans="1:9" s="3" customFormat="1" ht="18" customHeight="1">
      <c r="A358" s="13"/>
      <c r="B358" s="28"/>
      <c r="C358" s="30"/>
      <c r="D358" s="30"/>
      <c r="E358" s="30"/>
      <c r="F358" s="30"/>
      <c r="G358" s="30"/>
      <c r="H358" s="30"/>
      <c r="I358" s="80"/>
    </row>
    <row r="359" spans="1:9" s="3" customFormat="1" ht="18" customHeight="1">
      <c r="A359" s="13"/>
      <c r="B359" s="28"/>
      <c r="C359" s="30"/>
      <c r="D359" s="30"/>
      <c r="E359" s="30"/>
      <c r="F359" s="30"/>
      <c r="G359" s="30"/>
      <c r="H359" s="30"/>
      <c r="I359" s="80"/>
    </row>
    <row r="360" spans="1:9" s="3" customFormat="1" ht="18" customHeight="1">
      <c r="A360" s="13"/>
      <c r="B360" s="28"/>
      <c r="C360" s="30"/>
      <c r="D360" s="30"/>
      <c r="E360" s="30"/>
      <c r="F360" s="30"/>
      <c r="G360" s="30"/>
      <c r="H360" s="30"/>
      <c r="I360" s="80"/>
    </row>
    <row r="361" spans="1:9" s="3" customFormat="1" ht="18" customHeight="1">
      <c r="A361" s="13"/>
      <c r="B361" s="28"/>
      <c r="C361" s="30"/>
      <c r="D361" s="30"/>
      <c r="E361" s="30"/>
      <c r="F361" s="30"/>
      <c r="G361" s="30"/>
      <c r="H361" s="30"/>
      <c r="I361" s="80"/>
    </row>
    <row r="362" spans="1:9" s="3" customFormat="1" ht="18" customHeight="1">
      <c r="A362" s="13"/>
      <c r="B362" s="28"/>
      <c r="C362" s="30"/>
      <c r="D362" s="30"/>
      <c r="E362" s="30"/>
      <c r="F362" s="30"/>
      <c r="G362" s="30"/>
      <c r="H362" s="30"/>
      <c r="I362" s="80"/>
    </row>
    <row r="363" spans="1:9" s="3" customFormat="1" ht="18" customHeight="1">
      <c r="A363" s="13"/>
      <c r="B363" s="28"/>
      <c r="C363" s="30"/>
      <c r="D363" s="30"/>
      <c r="E363" s="30"/>
      <c r="F363" s="30"/>
      <c r="G363" s="30"/>
      <c r="H363" s="30"/>
      <c r="I363" s="80"/>
    </row>
    <row r="364" spans="1:9" s="3" customFormat="1" ht="18" customHeight="1">
      <c r="A364" s="13"/>
      <c r="B364" s="28"/>
      <c r="C364" s="30"/>
      <c r="D364" s="30"/>
      <c r="E364" s="30"/>
      <c r="F364" s="30"/>
      <c r="G364" s="30"/>
      <c r="H364" s="30"/>
      <c r="I364" s="80"/>
    </row>
    <row r="365" spans="1:9" s="3" customFormat="1" ht="18" customHeight="1">
      <c r="A365" s="13"/>
      <c r="B365" s="28"/>
      <c r="C365" s="30"/>
      <c r="D365" s="30"/>
      <c r="E365" s="30"/>
      <c r="F365" s="30"/>
      <c r="G365" s="30"/>
      <c r="H365" s="30"/>
      <c r="I365" s="80"/>
    </row>
    <row r="366" spans="1:9" s="3" customFormat="1" ht="18" customHeight="1">
      <c r="A366" s="13"/>
      <c r="B366" s="28"/>
      <c r="C366" s="30"/>
      <c r="D366" s="30"/>
      <c r="E366" s="30"/>
      <c r="F366" s="30"/>
      <c r="G366" s="30"/>
      <c r="H366" s="30"/>
      <c r="I366" s="80"/>
    </row>
    <row r="367" spans="1:9" s="3" customFormat="1" ht="18" customHeight="1">
      <c r="A367" s="13"/>
      <c r="B367" s="28"/>
      <c r="C367" s="30"/>
      <c r="D367" s="30"/>
      <c r="E367" s="30"/>
      <c r="F367" s="30"/>
      <c r="G367" s="30"/>
      <c r="H367" s="30"/>
      <c r="I367" s="80"/>
    </row>
    <row r="368" spans="1:9" s="3" customFormat="1" ht="18" customHeight="1">
      <c r="A368" s="13"/>
      <c r="B368" s="28"/>
      <c r="C368" s="30"/>
      <c r="D368" s="30"/>
      <c r="E368" s="30"/>
      <c r="F368" s="30"/>
      <c r="G368" s="30"/>
      <c r="H368" s="30"/>
      <c r="I368" s="80"/>
    </row>
    <row r="369" spans="1:9" s="3" customFormat="1" ht="18" customHeight="1">
      <c r="A369" s="13"/>
      <c r="B369" s="28"/>
      <c r="C369" s="30"/>
      <c r="D369" s="30"/>
      <c r="E369" s="30"/>
      <c r="F369" s="30"/>
      <c r="G369" s="30"/>
      <c r="H369" s="30"/>
      <c r="I369" s="80"/>
    </row>
    <row r="370" spans="1:9" s="3" customFormat="1" ht="18" customHeight="1">
      <c r="A370" s="13"/>
      <c r="B370" s="28"/>
      <c r="C370" s="30"/>
      <c r="D370" s="30"/>
      <c r="E370" s="30"/>
      <c r="F370" s="30"/>
      <c r="G370" s="30"/>
      <c r="H370" s="30"/>
      <c r="I370" s="80"/>
    </row>
    <row r="371" spans="1:9" s="3" customFormat="1" ht="18" customHeight="1">
      <c r="A371" s="13"/>
      <c r="B371" s="28"/>
      <c r="C371" s="30"/>
      <c r="D371" s="30"/>
      <c r="E371" s="30"/>
      <c r="F371" s="30"/>
      <c r="G371" s="30"/>
      <c r="H371" s="30"/>
      <c r="I371" s="80"/>
    </row>
    <row r="372" spans="1:9" s="3" customFormat="1" ht="18" customHeight="1">
      <c r="A372" s="13"/>
      <c r="B372" s="28"/>
      <c r="C372" s="30"/>
      <c r="D372" s="30"/>
      <c r="E372" s="30"/>
      <c r="F372" s="30"/>
      <c r="G372" s="30"/>
      <c r="H372" s="30"/>
      <c r="I372" s="80"/>
    </row>
    <row r="373" spans="1:9" s="3" customFormat="1" ht="18" customHeight="1">
      <c r="A373" s="13"/>
      <c r="B373" s="28"/>
      <c r="C373" s="30"/>
      <c r="D373" s="30"/>
      <c r="E373" s="30"/>
      <c r="F373" s="30"/>
      <c r="G373" s="30"/>
      <c r="H373" s="30"/>
      <c r="I373" s="80"/>
    </row>
    <row r="374" spans="1:9" s="3" customFormat="1" ht="18" customHeight="1">
      <c r="A374" s="13"/>
      <c r="B374" s="28"/>
      <c r="C374" s="30"/>
      <c r="D374" s="30"/>
      <c r="E374" s="30"/>
      <c r="F374" s="30"/>
      <c r="G374" s="30"/>
      <c r="H374" s="30"/>
      <c r="I374" s="80"/>
    </row>
    <row r="375" spans="1:9" s="3" customFormat="1" ht="18" customHeight="1">
      <c r="A375" s="13"/>
      <c r="B375" s="28"/>
      <c r="C375" s="30"/>
      <c r="D375" s="30"/>
      <c r="E375" s="30"/>
      <c r="F375" s="30"/>
      <c r="G375" s="30"/>
      <c r="H375" s="30"/>
      <c r="I375" s="80"/>
    </row>
    <row r="376" spans="1:9" s="3" customFormat="1" ht="18" customHeight="1">
      <c r="A376" s="13"/>
      <c r="B376" s="28"/>
      <c r="C376" s="30"/>
      <c r="D376" s="30"/>
      <c r="E376" s="30"/>
      <c r="F376" s="30"/>
      <c r="G376" s="30"/>
      <c r="H376" s="30"/>
      <c r="I376" s="80"/>
    </row>
    <row r="377" spans="1:9" s="3" customFormat="1" ht="18" customHeight="1">
      <c r="A377" s="13"/>
      <c r="B377" s="28"/>
      <c r="C377" s="30"/>
      <c r="D377" s="30"/>
      <c r="E377" s="30"/>
      <c r="F377" s="30"/>
      <c r="G377" s="30"/>
      <c r="H377" s="30"/>
      <c r="I377" s="80"/>
    </row>
    <row r="378" spans="1:9" s="3" customFormat="1" ht="18" customHeight="1">
      <c r="A378" s="13"/>
      <c r="B378" s="28"/>
      <c r="C378" s="30"/>
      <c r="D378" s="30"/>
      <c r="E378" s="30"/>
      <c r="F378" s="30"/>
      <c r="G378" s="30"/>
      <c r="H378" s="30"/>
      <c r="I378" s="80"/>
    </row>
    <row r="379" spans="1:9" s="3" customFormat="1" ht="18" customHeight="1">
      <c r="A379" s="13"/>
      <c r="B379" s="28"/>
      <c r="C379" s="30"/>
      <c r="D379" s="30"/>
      <c r="E379" s="30"/>
      <c r="F379" s="30"/>
      <c r="G379" s="30"/>
      <c r="H379" s="30"/>
      <c r="I379" s="80"/>
    </row>
    <row r="380" spans="1:9" s="3" customFormat="1" ht="18" customHeight="1">
      <c r="A380" s="13"/>
      <c r="B380" s="28"/>
      <c r="C380" s="30"/>
      <c r="D380" s="30"/>
      <c r="E380" s="30"/>
      <c r="F380" s="30"/>
      <c r="G380" s="30"/>
      <c r="H380" s="30"/>
      <c r="I380" s="80"/>
    </row>
    <row r="381" spans="1:9" s="3" customFormat="1" ht="18" customHeight="1">
      <c r="A381" s="13"/>
      <c r="B381" s="28"/>
      <c r="C381" s="30"/>
      <c r="D381" s="30"/>
      <c r="E381" s="30"/>
      <c r="F381" s="30"/>
      <c r="G381" s="30"/>
      <c r="H381" s="30"/>
      <c r="I381" s="80"/>
    </row>
    <row r="382" spans="1:9" s="3" customFormat="1" ht="18" customHeight="1">
      <c r="A382" s="13"/>
      <c r="B382" s="28"/>
      <c r="C382" s="30"/>
      <c r="D382" s="30"/>
      <c r="E382" s="30"/>
      <c r="F382" s="30"/>
      <c r="G382" s="30"/>
      <c r="H382" s="30"/>
      <c r="I382" s="80"/>
    </row>
    <row r="383" spans="1:9" s="3" customFormat="1" ht="18" customHeight="1">
      <c r="A383" s="13"/>
      <c r="B383" s="28"/>
      <c r="C383" s="30"/>
      <c r="D383" s="30"/>
      <c r="E383" s="30"/>
      <c r="F383" s="30"/>
      <c r="G383" s="30"/>
      <c r="H383" s="30"/>
      <c r="I383" s="80"/>
    </row>
    <row r="384" spans="1:9" s="3" customFormat="1" ht="18" customHeight="1">
      <c r="A384" s="13"/>
      <c r="B384" s="28"/>
      <c r="C384" s="30"/>
      <c r="D384" s="30"/>
      <c r="E384" s="30"/>
      <c r="F384" s="30"/>
      <c r="G384" s="30"/>
      <c r="H384" s="30"/>
      <c r="I384" s="80"/>
    </row>
    <row r="385" spans="1:9" s="3" customFormat="1" ht="18" customHeight="1">
      <c r="A385" s="13"/>
      <c r="B385" s="28"/>
      <c r="C385" s="30"/>
      <c r="D385" s="30"/>
      <c r="E385" s="30"/>
      <c r="F385" s="30"/>
      <c r="G385" s="30"/>
      <c r="H385" s="30"/>
      <c r="I385" s="80"/>
    </row>
    <row r="386" spans="1:9" s="3" customFormat="1" ht="18" customHeight="1">
      <c r="A386" s="13"/>
      <c r="B386" s="28"/>
      <c r="C386" s="30"/>
      <c r="D386" s="30"/>
      <c r="E386" s="30"/>
      <c r="F386" s="30"/>
      <c r="G386" s="30"/>
      <c r="H386" s="30"/>
      <c r="I386" s="80"/>
    </row>
    <row r="387" spans="1:9" s="3" customFormat="1" ht="18" customHeight="1">
      <c r="A387" s="13"/>
      <c r="B387" s="28"/>
      <c r="C387" s="30"/>
      <c r="D387" s="30"/>
      <c r="E387" s="30"/>
      <c r="F387" s="30"/>
      <c r="G387" s="30"/>
      <c r="H387" s="30"/>
      <c r="I387" s="80"/>
    </row>
    <row r="388" spans="1:9" s="3" customFormat="1" ht="18" customHeight="1">
      <c r="A388" s="13"/>
      <c r="B388" s="28"/>
      <c r="C388" s="30"/>
      <c r="D388" s="30"/>
      <c r="E388" s="30"/>
      <c r="F388" s="30"/>
      <c r="G388" s="30"/>
      <c r="H388" s="30"/>
      <c r="I388" s="80"/>
    </row>
    <row r="389" spans="1:9" s="3" customFormat="1" ht="18" customHeight="1">
      <c r="A389" s="13"/>
      <c r="B389" s="28"/>
      <c r="C389" s="30"/>
      <c r="D389" s="30"/>
      <c r="E389" s="30"/>
      <c r="F389" s="30"/>
      <c r="G389" s="30"/>
      <c r="H389" s="30"/>
      <c r="I389" s="80"/>
    </row>
    <row r="390" spans="1:9" s="3" customFormat="1" ht="18" customHeight="1">
      <c r="A390" s="13"/>
      <c r="B390" s="28"/>
      <c r="C390" s="30"/>
      <c r="D390" s="30"/>
      <c r="E390" s="30"/>
      <c r="F390" s="30"/>
      <c r="G390" s="30"/>
      <c r="H390" s="30"/>
      <c r="I390" s="80"/>
    </row>
    <row r="391" spans="1:9" s="3" customFormat="1" ht="18" customHeight="1">
      <c r="A391" s="13"/>
      <c r="B391" s="28"/>
      <c r="C391" s="30"/>
      <c r="D391" s="30"/>
      <c r="E391" s="30"/>
      <c r="F391" s="30"/>
      <c r="G391" s="30"/>
      <c r="H391" s="30"/>
      <c r="I391" s="80"/>
    </row>
    <row r="392" spans="1:9" s="3" customFormat="1" ht="18" customHeight="1">
      <c r="A392" s="13"/>
      <c r="B392" s="28"/>
      <c r="C392" s="30"/>
      <c r="D392" s="30"/>
      <c r="E392" s="30"/>
      <c r="F392" s="30"/>
      <c r="G392" s="30"/>
      <c r="H392" s="30"/>
      <c r="I392" s="80"/>
    </row>
    <row r="393" spans="1:9" s="3" customFormat="1" ht="18" customHeight="1">
      <c r="A393" s="13"/>
      <c r="B393" s="28"/>
      <c r="C393" s="30"/>
      <c r="D393" s="30"/>
      <c r="E393" s="30"/>
      <c r="F393" s="30"/>
      <c r="G393" s="30"/>
      <c r="H393" s="30"/>
      <c r="I393" s="80"/>
    </row>
    <row r="394" spans="1:9" s="3" customFormat="1" ht="18" customHeight="1">
      <c r="A394" s="13"/>
      <c r="B394" s="28"/>
      <c r="C394" s="30"/>
      <c r="D394" s="30"/>
      <c r="E394" s="30"/>
      <c r="F394" s="30"/>
      <c r="G394" s="30"/>
      <c r="H394" s="30"/>
      <c r="I394" s="80"/>
    </row>
    <row r="395" spans="1:9" s="3" customFormat="1" ht="18" customHeight="1">
      <c r="A395" s="13"/>
      <c r="B395" s="28"/>
      <c r="C395" s="30"/>
      <c r="D395" s="30"/>
      <c r="E395" s="30"/>
      <c r="F395" s="30"/>
      <c r="G395" s="30"/>
      <c r="H395" s="30"/>
      <c r="I395" s="80"/>
    </row>
    <row r="396" spans="1:9" s="3" customFormat="1" ht="18" customHeight="1">
      <c r="A396" s="13"/>
      <c r="B396" s="28"/>
      <c r="C396" s="30"/>
      <c r="D396" s="30"/>
      <c r="E396" s="30"/>
      <c r="F396" s="30"/>
      <c r="G396" s="30"/>
      <c r="H396" s="30"/>
      <c r="I396" s="80"/>
    </row>
    <row r="397" spans="1:9" s="3" customFormat="1" ht="18" customHeight="1">
      <c r="A397" s="13"/>
      <c r="B397" s="28"/>
      <c r="C397" s="30"/>
      <c r="D397" s="30"/>
      <c r="E397" s="30"/>
      <c r="F397" s="30"/>
      <c r="G397" s="30"/>
      <c r="H397" s="30"/>
      <c r="I397" s="80"/>
    </row>
    <row r="398" spans="1:9" s="3" customFormat="1" ht="18" customHeight="1">
      <c r="A398" s="13"/>
      <c r="B398" s="28"/>
      <c r="C398" s="30"/>
      <c r="D398" s="30"/>
      <c r="E398" s="30"/>
      <c r="F398" s="30"/>
      <c r="G398" s="30"/>
      <c r="H398" s="30"/>
      <c r="I398" s="80"/>
    </row>
    <row r="399" spans="1:9" s="3" customFormat="1" ht="18" customHeight="1">
      <c r="A399" s="13"/>
      <c r="B399" s="28"/>
      <c r="C399" s="30"/>
      <c r="D399" s="30"/>
      <c r="E399" s="30"/>
      <c r="F399" s="30"/>
      <c r="G399" s="30"/>
      <c r="H399" s="30"/>
      <c r="I399" s="80"/>
    </row>
    <row r="400" spans="1:9" s="3" customFormat="1" ht="18" customHeight="1">
      <c r="A400" s="13"/>
      <c r="B400" s="28"/>
      <c r="C400" s="30"/>
      <c r="D400" s="30"/>
      <c r="E400" s="30"/>
      <c r="F400" s="30"/>
      <c r="G400" s="30"/>
      <c r="H400" s="30"/>
      <c r="I400" s="80"/>
    </row>
    <row r="401" spans="1:9" s="3" customFormat="1" ht="18" customHeight="1">
      <c r="A401" s="13"/>
      <c r="B401" s="28"/>
      <c r="C401" s="30"/>
      <c r="D401" s="30"/>
      <c r="E401" s="30"/>
      <c r="F401" s="30"/>
      <c r="G401" s="30"/>
      <c r="H401" s="30"/>
      <c r="I401" s="80"/>
    </row>
    <row r="402" spans="1:9" s="3" customFormat="1" ht="18" customHeight="1">
      <c r="A402" s="13"/>
      <c r="B402" s="28"/>
      <c r="C402" s="30"/>
      <c r="D402" s="30"/>
      <c r="E402" s="30"/>
      <c r="F402" s="30"/>
      <c r="G402" s="30"/>
      <c r="H402" s="30"/>
      <c r="I402" s="80"/>
    </row>
    <row r="403" spans="1:9" s="3" customFormat="1" ht="18" customHeight="1">
      <c r="A403" s="13"/>
      <c r="B403" s="28"/>
      <c r="C403" s="30"/>
      <c r="D403" s="30"/>
      <c r="E403" s="30"/>
      <c r="F403" s="30"/>
      <c r="G403" s="30"/>
      <c r="H403" s="30"/>
      <c r="I403" s="80"/>
    </row>
    <row r="404" spans="1:9" s="3" customFormat="1" ht="18" customHeight="1">
      <c r="A404" s="13"/>
      <c r="B404" s="28"/>
      <c r="C404" s="30"/>
      <c r="D404" s="30"/>
      <c r="E404" s="30"/>
      <c r="F404" s="30"/>
      <c r="G404" s="30"/>
      <c r="H404" s="30"/>
      <c r="I404" s="80"/>
    </row>
    <row r="405" spans="1:9" s="3" customFormat="1" ht="18" customHeight="1">
      <c r="A405" s="13"/>
      <c r="B405" s="28"/>
      <c r="C405" s="30"/>
      <c r="D405" s="30"/>
      <c r="E405" s="30"/>
      <c r="F405" s="30"/>
      <c r="G405" s="30"/>
      <c r="H405" s="30"/>
      <c r="I405" s="80"/>
    </row>
    <row r="406" spans="1:9" s="3" customFormat="1" ht="18" customHeight="1">
      <c r="A406" s="13"/>
      <c r="B406" s="28"/>
      <c r="C406" s="30"/>
      <c r="D406" s="30"/>
      <c r="E406" s="30"/>
      <c r="F406" s="30"/>
      <c r="G406" s="30"/>
      <c r="H406" s="30"/>
      <c r="I406" s="80"/>
    </row>
    <row r="407" spans="1:9" s="3" customFormat="1" ht="18" customHeight="1">
      <c r="A407" s="13"/>
      <c r="B407" s="28"/>
      <c r="C407" s="30"/>
      <c r="D407" s="30"/>
      <c r="E407" s="30"/>
      <c r="F407" s="30"/>
      <c r="G407" s="30"/>
      <c r="H407" s="30"/>
      <c r="I407" s="80"/>
    </row>
    <row r="408" spans="1:9" s="3" customFormat="1" ht="18" customHeight="1">
      <c r="A408" s="13"/>
      <c r="B408" s="28"/>
      <c r="C408" s="30"/>
      <c r="D408" s="30"/>
      <c r="E408" s="30"/>
      <c r="F408" s="30"/>
      <c r="G408" s="30"/>
      <c r="H408" s="30"/>
      <c r="I408" s="80"/>
    </row>
    <row r="409" spans="1:9" s="3" customFormat="1" ht="18" customHeight="1">
      <c r="A409" s="13"/>
      <c r="B409" s="28"/>
      <c r="C409" s="30"/>
      <c r="D409" s="30"/>
      <c r="E409" s="30"/>
      <c r="F409" s="30"/>
      <c r="G409" s="30"/>
      <c r="H409" s="30"/>
      <c r="I409" s="80"/>
    </row>
    <row r="410" spans="1:9" s="3" customFormat="1" ht="18" customHeight="1">
      <c r="A410" s="13"/>
      <c r="B410" s="28"/>
      <c r="C410" s="30"/>
      <c r="D410" s="30"/>
      <c r="E410" s="30"/>
      <c r="F410" s="30"/>
      <c r="G410" s="30"/>
      <c r="H410" s="30"/>
      <c r="I410" s="80"/>
    </row>
    <row r="411" spans="1:9" s="3" customFormat="1" ht="18" customHeight="1">
      <c r="A411" s="13"/>
      <c r="B411" s="28"/>
      <c r="C411" s="30"/>
      <c r="D411" s="30"/>
      <c r="E411" s="30"/>
      <c r="F411" s="30"/>
      <c r="G411" s="30"/>
      <c r="H411" s="30"/>
      <c r="I411" s="80"/>
    </row>
    <row r="412" spans="1:9" s="3" customFormat="1" ht="18" customHeight="1">
      <c r="A412" s="13"/>
      <c r="B412" s="28"/>
      <c r="C412" s="30"/>
      <c r="D412" s="30"/>
      <c r="E412" s="30"/>
      <c r="F412" s="30"/>
      <c r="G412" s="30"/>
      <c r="H412" s="30"/>
      <c r="I412" s="80"/>
    </row>
    <row r="413" spans="1:9" s="3" customFormat="1" ht="18" customHeight="1">
      <c r="A413" s="13"/>
      <c r="B413" s="28"/>
      <c r="C413" s="30"/>
      <c r="D413" s="30"/>
      <c r="E413" s="30"/>
      <c r="F413" s="30"/>
      <c r="G413" s="30"/>
      <c r="H413" s="30"/>
      <c r="I413" s="80"/>
    </row>
    <row r="414" spans="1:9" s="3" customFormat="1" ht="18" customHeight="1">
      <c r="A414" s="13"/>
      <c r="B414" s="28"/>
      <c r="C414" s="30"/>
      <c r="D414" s="30"/>
      <c r="E414" s="30"/>
      <c r="F414" s="30"/>
      <c r="G414" s="30"/>
      <c r="H414" s="30"/>
      <c r="I414" s="80"/>
    </row>
    <row r="415" spans="1:9" s="3" customFormat="1" ht="18" customHeight="1">
      <c r="A415" s="13"/>
      <c r="B415" s="28"/>
      <c r="C415" s="30"/>
      <c r="D415" s="30"/>
      <c r="E415" s="30"/>
      <c r="F415" s="30"/>
      <c r="G415" s="30"/>
      <c r="H415" s="30"/>
      <c r="I415" s="80"/>
    </row>
    <row r="416" spans="1:9" s="3" customFormat="1" ht="18" customHeight="1">
      <c r="A416" s="13"/>
      <c r="B416" s="28"/>
      <c r="C416" s="30"/>
      <c r="D416" s="30"/>
      <c r="E416" s="30"/>
      <c r="F416" s="30"/>
      <c r="G416" s="30"/>
      <c r="H416" s="30"/>
      <c r="I416" s="80"/>
    </row>
    <row r="417" spans="1:9" s="3" customFormat="1" ht="18" customHeight="1">
      <c r="A417" s="13"/>
      <c r="B417" s="28"/>
      <c r="C417" s="30"/>
      <c r="D417" s="30"/>
      <c r="E417" s="30"/>
      <c r="F417" s="30"/>
      <c r="G417" s="30"/>
      <c r="H417" s="30"/>
      <c r="I417" s="80"/>
    </row>
    <row r="418" spans="1:9" s="3" customFormat="1" ht="18" customHeight="1">
      <c r="A418" s="13"/>
      <c r="B418" s="28"/>
      <c r="C418" s="30"/>
      <c r="D418" s="30"/>
      <c r="E418" s="30"/>
      <c r="F418" s="30"/>
      <c r="G418" s="30"/>
      <c r="H418" s="30"/>
      <c r="I418" s="80"/>
    </row>
    <row r="419" spans="1:9" s="3" customFormat="1" ht="18" customHeight="1">
      <c r="A419" s="13"/>
      <c r="B419" s="28"/>
      <c r="C419" s="30"/>
      <c r="D419" s="30"/>
      <c r="E419" s="30"/>
      <c r="F419" s="30"/>
      <c r="G419" s="30"/>
      <c r="H419" s="30"/>
      <c r="I419" s="80"/>
    </row>
    <row r="420" spans="1:9" s="3" customFormat="1" ht="18" customHeight="1">
      <c r="A420" s="13"/>
      <c r="B420" s="28"/>
      <c r="C420" s="30"/>
      <c r="D420" s="30"/>
      <c r="E420" s="30"/>
      <c r="F420" s="30"/>
      <c r="G420" s="30"/>
      <c r="H420" s="30"/>
      <c r="I420" s="80"/>
    </row>
    <row r="421" spans="1:9" s="3" customFormat="1" ht="18" customHeight="1">
      <c r="A421" s="13"/>
      <c r="B421" s="28"/>
      <c r="C421" s="30"/>
      <c r="D421" s="30"/>
      <c r="E421" s="30"/>
      <c r="F421" s="30"/>
      <c r="G421" s="30"/>
      <c r="H421" s="30"/>
      <c r="I421" s="80"/>
    </row>
    <row r="422" spans="1:9" s="3" customFormat="1" ht="18" customHeight="1">
      <c r="A422" s="13"/>
      <c r="B422" s="28"/>
      <c r="C422" s="30"/>
      <c r="D422" s="30"/>
      <c r="E422" s="30"/>
      <c r="F422" s="30"/>
      <c r="G422" s="30"/>
      <c r="H422" s="30"/>
      <c r="I422" s="80"/>
    </row>
    <row r="423" spans="1:9" s="3" customFormat="1" ht="18" customHeight="1">
      <c r="A423" s="13"/>
      <c r="B423" s="28"/>
      <c r="C423" s="30"/>
      <c r="D423" s="30"/>
      <c r="E423" s="30"/>
      <c r="F423" s="30"/>
      <c r="G423" s="30"/>
      <c r="H423" s="30"/>
      <c r="I423" s="80"/>
    </row>
    <row r="424" spans="1:9" s="3" customFormat="1" ht="18" customHeight="1">
      <c r="A424" s="13"/>
      <c r="B424" s="28"/>
      <c r="C424" s="30"/>
      <c r="D424" s="30"/>
      <c r="E424" s="30"/>
      <c r="F424" s="30"/>
      <c r="G424" s="30"/>
      <c r="H424" s="30"/>
      <c r="I424" s="80"/>
    </row>
    <row r="425" spans="1:9" s="3" customFormat="1" ht="18" customHeight="1">
      <c r="A425" s="13"/>
      <c r="B425" s="28"/>
      <c r="C425" s="30"/>
      <c r="D425" s="30"/>
      <c r="E425" s="30"/>
      <c r="F425" s="30"/>
      <c r="G425" s="30"/>
      <c r="H425" s="30"/>
      <c r="I425" s="80"/>
    </row>
    <row r="426" spans="1:9" s="3" customFormat="1" ht="18" customHeight="1">
      <c r="A426" s="13"/>
      <c r="B426" s="28"/>
      <c r="C426" s="30"/>
      <c r="D426" s="30"/>
      <c r="E426" s="30"/>
      <c r="F426" s="30"/>
      <c r="G426" s="30"/>
      <c r="H426" s="30"/>
      <c r="I426" s="80"/>
    </row>
    <row r="427" spans="1:9" s="3" customFormat="1" ht="18" customHeight="1">
      <c r="A427" s="13"/>
      <c r="B427" s="28"/>
      <c r="C427" s="30"/>
      <c r="D427" s="30"/>
      <c r="E427" s="30"/>
      <c r="F427" s="30"/>
      <c r="G427" s="30"/>
      <c r="H427" s="30"/>
      <c r="I427" s="80"/>
    </row>
    <row r="428" spans="1:9" s="3" customFormat="1" ht="18" customHeight="1">
      <c r="A428" s="13"/>
      <c r="B428" s="28"/>
      <c r="C428" s="30"/>
      <c r="D428" s="30"/>
      <c r="E428" s="30"/>
      <c r="F428" s="30"/>
      <c r="G428" s="30"/>
      <c r="H428" s="30"/>
      <c r="I428" s="80"/>
    </row>
    <row r="429" spans="1:9" s="3" customFormat="1" ht="18" customHeight="1">
      <c r="A429" s="13"/>
      <c r="B429" s="28"/>
      <c r="C429" s="30"/>
      <c r="D429" s="30"/>
      <c r="E429" s="30"/>
      <c r="F429" s="30"/>
      <c r="G429" s="30"/>
      <c r="H429" s="30"/>
      <c r="I429" s="80"/>
    </row>
    <row r="430" spans="1:9" s="3" customFormat="1" ht="18" customHeight="1">
      <c r="A430" s="13"/>
      <c r="B430" s="28"/>
      <c r="C430" s="30"/>
      <c r="D430" s="30"/>
      <c r="E430" s="30"/>
      <c r="F430" s="30"/>
      <c r="G430" s="30"/>
      <c r="H430" s="30"/>
      <c r="I430" s="80"/>
    </row>
    <row r="431" spans="1:9" s="3" customFormat="1" ht="18" customHeight="1">
      <c r="A431" s="13"/>
      <c r="B431" s="28"/>
      <c r="C431" s="30"/>
      <c r="D431" s="30"/>
      <c r="E431" s="30"/>
      <c r="F431" s="30"/>
      <c r="G431" s="30"/>
      <c r="H431" s="30"/>
      <c r="I431" s="80"/>
    </row>
    <row r="432" spans="1:9" s="3" customFormat="1" ht="18" customHeight="1">
      <c r="A432" s="13"/>
      <c r="B432" s="28"/>
      <c r="C432" s="30"/>
      <c r="D432" s="30"/>
      <c r="E432" s="30"/>
      <c r="F432" s="30"/>
      <c r="G432" s="30"/>
      <c r="H432" s="30"/>
      <c r="I432" s="80"/>
    </row>
    <row r="433" spans="1:9" s="3" customFormat="1" ht="18" customHeight="1">
      <c r="A433" s="13"/>
      <c r="B433" s="28"/>
      <c r="C433" s="30"/>
      <c r="D433" s="30"/>
      <c r="E433" s="30"/>
      <c r="F433" s="30"/>
      <c r="G433" s="30"/>
      <c r="H433" s="30"/>
      <c r="I433" s="80"/>
    </row>
    <row r="434" spans="1:9" s="3" customFormat="1" ht="18" customHeight="1">
      <c r="A434" s="13"/>
      <c r="B434" s="28"/>
      <c r="C434" s="30"/>
      <c r="D434" s="30"/>
      <c r="E434" s="30"/>
      <c r="F434" s="30"/>
      <c r="G434" s="30"/>
      <c r="H434" s="30"/>
      <c r="I434" s="80"/>
    </row>
    <row r="435" spans="1:9" s="3" customFormat="1" ht="18" customHeight="1">
      <c r="A435" s="13"/>
      <c r="B435" s="28"/>
      <c r="C435" s="30"/>
      <c r="D435" s="30"/>
      <c r="E435" s="30"/>
      <c r="F435" s="30"/>
      <c r="G435" s="30"/>
      <c r="H435" s="30"/>
      <c r="I435" s="80"/>
    </row>
    <row r="436" spans="1:9" s="3" customFormat="1" ht="18" customHeight="1">
      <c r="A436" s="13"/>
      <c r="B436" s="28"/>
      <c r="C436" s="30"/>
      <c r="D436" s="30"/>
      <c r="E436" s="30"/>
      <c r="F436" s="30"/>
      <c r="G436" s="30"/>
      <c r="H436" s="30"/>
      <c r="I436" s="80"/>
    </row>
    <row r="437" spans="1:9" s="3" customFormat="1" ht="18" customHeight="1">
      <c r="A437" s="13"/>
      <c r="B437" s="28"/>
      <c r="C437" s="30"/>
      <c r="D437" s="30"/>
      <c r="E437" s="30"/>
      <c r="F437" s="30"/>
      <c r="G437" s="30"/>
      <c r="H437" s="30"/>
      <c r="I437" s="80"/>
    </row>
    <row r="438" spans="1:9" s="3" customFormat="1" ht="18" customHeight="1">
      <c r="A438" s="13"/>
      <c r="B438" s="28"/>
      <c r="C438" s="30"/>
      <c r="D438" s="30"/>
      <c r="E438" s="30"/>
      <c r="F438" s="30"/>
      <c r="G438" s="30"/>
      <c r="H438" s="30"/>
      <c r="I438" s="80"/>
    </row>
    <row r="439" spans="1:9" s="3" customFormat="1" ht="18" customHeight="1">
      <c r="A439" s="13"/>
      <c r="B439" s="28"/>
      <c r="C439" s="30"/>
      <c r="D439" s="30"/>
      <c r="E439" s="30"/>
      <c r="F439" s="30"/>
      <c r="G439" s="30"/>
      <c r="H439" s="30"/>
      <c r="I439" s="80"/>
    </row>
    <row r="440" spans="1:9" s="3" customFormat="1" ht="18" customHeight="1">
      <c r="A440" s="13"/>
      <c r="B440" s="28"/>
      <c r="C440" s="30"/>
      <c r="D440" s="30"/>
      <c r="E440" s="30"/>
      <c r="F440" s="30"/>
      <c r="G440" s="30"/>
      <c r="H440" s="30"/>
      <c r="I440" s="80"/>
    </row>
    <row r="441" spans="1:9" s="3" customFormat="1" ht="18" customHeight="1">
      <c r="A441" s="13"/>
      <c r="B441" s="28"/>
      <c r="C441" s="30"/>
      <c r="D441" s="30"/>
      <c r="E441" s="30"/>
      <c r="F441" s="30"/>
      <c r="G441" s="30"/>
      <c r="H441" s="30"/>
      <c r="I441" s="80"/>
    </row>
    <row r="442" spans="1:9" s="3" customFormat="1" ht="18" customHeight="1">
      <c r="A442" s="13"/>
      <c r="B442" s="28"/>
      <c r="C442" s="30"/>
      <c r="D442" s="30"/>
      <c r="E442" s="30"/>
      <c r="F442" s="30"/>
      <c r="G442" s="30"/>
      <c r="H442" s="30"/>
      <c r="I442" s="80"/>
    </row>
    <row r="443" spans="1:9" s="3" customFormat="1" ht="18" customHeight="1">
      <c r="A443" s="13"/>
      <c r="B443" s="28"/>
      <c r="C443" s="30"/>
      <c r="D443" s="30"/>
      <c r="E443" s="30"/>
      <c r="F443" s="30"/>
      <c r="G443" s="30"/>
      <c r="H443" s="30"/>
      <c r="I443" s="80"/>
    </row>
    <row r="444" spans="1:9" s="3" customFormat="1" ht="18" customHeight="1">
      <c r="A444" s="13"/>
      <c r="B444" s="28"/>
      <c r="C444" s="30"/>
      <c r="D444" s="30"/>
      <c r="E444" s="30"/>
      <c r="F444" s="30"/>
      <c r="G444" s="30"/>
      <c r="H444" s="30"/>
      <c r="I444" s="80"/>
    </row>
    <row r="445" spans="1:9" s="3" customFormat="1" ht="18" customHeight="1">
      <c r="A445" s="13"/>
      <c r="B445" s="28"/>
      <c r="C445" s="30"/>
      <c r="D445" s="30"/>
      <c r="E445" s="30"/>
      <c r="F445" s="30"/>
      <c r="G445" s="30"/>
      <c r="H445" s="30"/>
      <c r="I445" s="80"/>
    </row>
    <row r="446" spans="1:9" s="3" customFormat="1" ht="18" customHeight="1">
      <c r="A446" s="13"/>
      <c r="B446" s="28"/>
      <c r="C446" s="30"/>
      <c r="D446" s="30"/>
      <c r="E446" s="30"/>
      <c r="F446" s="30"/>
      <c r="G446" s="30"/>
      <c r="H446" s="30"/>
      <c r="I446" s="80"/>
    </row>
    <row r="447" spans="1:9" s="3" customFormat="1" ht="18" customHeight="1">
      <c r="A447" s="13"/>
      <c r="B447" s="28"/>
      <c r="C447" s="30"/>
      <c r="D447" s="30"/>
      <c r="E447" s="30"/>
      <c r="F447" s="30"/>
      <c r="G447" s="30"/>
      <c r="H447" s="30"/>
      <c r="I447" s="80"/>
    </row>
    <row r="448" spans="1:9" s="3" customFormat="1" ht="18" customHeight="1">
      <c r="A448" s="13"/>
      <c r="B448" s="28"/>
      <c r="C448" s="30"/>
      <c r="D448" s="30"/>
      <c r="E448" s="30"/>
      <c r="F448" s="30"/>
      <c r="G448" s="30"/>
      <c r="H448" s="30"/>
      <c r="I448" s="80"/>
    </row>
    <row r="449" spans="1:9" s="3" customFormat="1" ht="18" customHeight="1">
      <c r="A449" s="13"/>
      <c r="B449" s="28"/>
      <c r="C449" s="30"/>
      <c r="D449" s="30"/>
      <c r="E449" s="30"/>
      <c r="F449" s="30"/>
      <c r="G449" s="30"/>
      <c r="H449" s="30"/>
      <c r="I449" s="80"/>
    </row>
    <row r="450" spans="1:9" s="3" customFormat="1" ht="18" customHeight="1">
      <c r="A450" s="13"/>
      <c r="B450" s="28"/>
      <c r="C450" s="30"/>
      <c r="D450" s="30"/>
      <c r="E450" s="30"/>
      <c r="F450" s="30"/>
      <c r="G450" s="30"/>
      <c r="H450" s="30"/>
      <c r="I450" s="80"/>
    </row>
    <row r="451" spans="1:9" s="3" customFormat="1" ht="18" customHeight="1">
      <c r="A451" s="13"/>
      <c r="B451" s="28"/>
      <c r="C451" s="30"/>
      <c r="D451" s="30"/>
      <c r="E451" s="30"/>
      <c r="F451" s="30"/>
      <c r="G451" s="30"/>
      <c r="H451" s="30"/>
      <c r="I451" s="80"/>
    </row>
    <row r="452" spans="1:9" s="3" customFormat="1" ht="18" customHeight="1">
      <c r="A452" s="13"/>
      <c r="B452" s="28"/>
      <c r="C452" s="30"/>
      <c r="D452" s="30"/>
      <c r="E452" s="30"/>
      <c r="F452" s="30"/>
      <c r="G452" s="30"/>
      <c r="H452" s="30"/>
      <c r="I452" s="80"/>
    </row>
    <row r="453" spans="1:9" s="3" customFormat="1" ht="18" customHeight="1">
      <c r="A453" s="13"/>
      <c r="B453" s="28"/>
      <c r="C453" s="30"/>
      <c r="D453" s="30"/>
      <c r="E453" s="30"/>
      <c r="F453" s="30"/>
      <c r="G453" s="30"/>
      <c r="H453" s="30"/>
      <c r="I453" s="80"/>
    </row>
    <row r="454" spans="1:9" s="3" customFormat="1" ht="18" customHeight="1">
      <c r="A454" s="13"/>
      <c r="B454" s="28"/>
      <c r="C454" s="30"/>
      <c r="D454" s="30"/>
      <c r="E454" s="30"/>
      <c r="F454" s="30"/>
      <c r="G454" s="30"/>
      <c r="H454" s="30"/>
      <c r="I454" s="80"/>
    </row>
    <row r="455" spans="1:9" s="3" customFormat="1" ht="18" customHeight="1">
      <c r="A455" s="13"/>
      <c r="B455" s="28"/>
      <c r="C455" s="30"/>
      <c r="D455" s="30"/>
      <c r="E455" s="30"/>
      <c r="F455" s="30"/>
      <c r="G455" s="30"/>
      <c r="H455" s="30"/>
      <c r="I455" s="80"/>
    </row>
    <row r="456" spans="1:9" s="3" customFormat="1" ht="18" customHeight="1">
      <c r="A456" s="13"/>
      <c r="B456" s="28"/>
      <c r="C456" s="30"/>
      <c r="D456" s="30"/>
      <c r="E456" s="30"/>
      <c r="F456" s="30"/>
      <c r="G456" s="30"/>
      <c r="H456" s="30"/>
      <c r="I456" s="80"/>
    </row>
    <row r="457" spans="1:9" s="3" customFormat="1" ht="18" customHeight="1">
      <c r="A457" s="13"/>
      <c r="B457" s="28"/>
      <c r="C457" s="30"/>
      <c r="D457" s="30"/>
      <c r="E457" s="30"/>
      <c r="F457" s="30"/>
      <c r="G457" s="30"/>
      <c r="H457" s="30"/>
      <c r="I457" s="80"/>
    </row>
    <row r="458" spans="1:9" s="3" customFormat="1" ht="18" customHeight="1">
      <c r="A458" s="13"/>
      <c r="B458" s="28"/>
      <c r="C458" s="30"/>
      <c r="D458" s="30"/>
      <c r="E458" s="30"/>
      <c r="F458" s="30"/>
      <c r="G458" s="30"/>
      <c r="H458" s="30"/>
      <c r="I458" s="80"/>
    </row>
    <row r="459" spans="1:9" s="3" customFormat="1" ht="18" customHeight="1">
      <c r="A459" s="13"/>
      <c r="B459" s="28"/>
      <c r="C459" s="30"/>
      <c r="D459" s="30"/>
      <c r="E459" s="30"/>
      <c r="F459" s="30"/>
      <c r="G459" s="30"/>
      <c r="H459" s="30"/>
      <c r="I459" s="80"/>
    </row>
    <row r="460" spans="1:9" s="3" customFormat="1" ht="18" customHeight="1">
      <c r="A460" s="13"/>
      <c r="B460" s="28"/>
      <c r="C460" s="30"/>
      <c r="D460" s="30"/>
      <c r="E460" s="30"/>
      <c r="F460" s="30"/>
      <c r="G460" s="30"/>
      <c r="H460" s="30"/>
      <c r="I460" s="80"/>
    </row>
    <row r="461" spans="1:9" s="3" customFormat="1" ht="18" customHeight="1">
      <c r="A461" s="13"/>
      <c r="B461" s="28"/>
      <c r="C461" s="30"/>
      <c r="D461" s="30"/>
      <c r="E461" s="30"/>
      <c r="F461" s="30"/>
      <c r="G461" s="30"/>
      <c r="H461" s="30"/>
      <c r="I461" s="80"/>
    </row>
    <row r="462" spans="1:9" s="3" customFormat="1" ht="18" customHeight="1">
      <c r="A462" s="13"/>
      <c r="B462" s="28"/>
      <c r="C462" s="30"/>
      <c r="D462" s="30"/>
      <c r="E462" s="30"/>
      <c r="F462" s="30"/>
      <c r="G462" s="30"/>
      <c r="H462" s="30"/>
      <c r="I462" s="80"/>
    </row>
    <row r="463" spans="1:9" s="3" customFormat="1" ht="18" customHeight="1">
      <c r="A463" s="13"/>
      <c r="B463" s="28"/>
      <c r="C463" s="30"/>
      <c r="D463" s="30"/>
      <c r="E463" s="30"/>
      <c r="F463" s="30"/>
      <c r="G463" s="30"/>
      <c r="H463" s="30"/>
      <c r="I463" s="80"/>
    </row>
    <row r="464" spans="1:9" s="3" customFormat="1" ht="18" customHeight="1">
      <c r="A464" s="13"/>
      <c r="B464" s="28"/>
      <c r="C464" s="30"/>
      <c r="D464" s="30"/>
      <c r="E464" s="30"/>
      <c r="F464" s="30"/>
      <c r="G464" s="30"/>
      <c r="H464" s="30"/>
      <c r="I464" s="80"/>
    </row>
    <row r="465" spans="1:9" s="3" customFormat="1" ht="18" customHeight="1">
      <c r="A465" s="13"/>
      <c r="B465" s="28"/>
      <c r="C465" s="30"/>
      <c r="D465" s="30"/>
      <c r="E465" s="30"/>
      <c r="F465" s="30"/>
      <c r="G465" s="30"/>
      <c r="H465" s="30"/>
      <c r="I465" s="80"/>
    </row>
    <row r="466" spans="1:9" s="3" customFormat="1" ht="18" customHeight="1">
      <c r="A466" s="13"/>
      <c r="B466" s="28"/>
      <c r="C466" s="30"/>
      <c r="D466" s="30"/>
      <c r="E466" s="30"/>
      <c r="F466" s="30"/>
      <c r="G466" s="30"/>
      <c r="H466" s="30"/>
      <c r="I466" s="80"/>
    </row>
    <row r="467" spans="1:9" s="3" customFormat="1" ht="18" customHeight="1">
      <c r="A467" s="13"/>
      <c r="B467" s="28"/>
      <c r="C467" s="30"/>
      <c r="D467" s="30"/>
      <c r="E467" s="30"/>
      <c r="F467" s="30"/>
      <c r="G467" s="30"/>
      <c r="H467" s="30"/>
      <c r="I467" s="80"/>
    </row>
    <row r="468" spans="1:9" s="3" customFormat="1" ht="18" customHeight="1">
      <c r="A468" s="13"/>
      <c r="B468" s="28"/>
      <c r="C468" s="30"/>
      <c r="D468" s="30"/>
      <c r="E468" s="30"/>
      <c r="F468" s="30"/>
      <c r="G468" s="30"/>
      <c r="H468" s="30"/>
      <c r="I468" s="80"/>
    </row>
    <row r="469" spans="1:9" s="3" customFormat="1" ht="18" customHeight="1">
      <c r="A469" s="13"/>
      <c r="B469" s="28"/>
      <c r="C469" s="30"/>
      <c r="D469" s="30"/>
      <c r="E469" s="30"/>
      <c r="F469" s="30"/>
      <c r="G469" s="30"/>
      <c r="H469" s="30"/>
      <c r="I469" s="80"/>
    </row>
    <row r="470" spans="1:9" s="3" customFormat="1" ht="18" customHeight="1">
      <c r="A470" s="13"/>
      <c r="B470" s="28"/>
      <c r="C470" s="30"/>
      <c r="D470" s="30"/>
      <c r="E470" s="30"/>
      <c r="F470" s="30"/>
      <c r="G470" s="30"/>
      <c r="H470" s="30"/>
      <c r="I470" s="80"/>
    </row>
    <row r="471" spans="1:9" s="3" customFormat="1" ht="18" customHeight="1">
      <c r="A471" s="13"/>
      <c r="B471" s="28"/>
      <c r="C471" s="30"/>
      <c r="D471" s="30"/>
      <c r="E471" s="30"/>
      <c r="F471" s="30"/>
      <c r="G471" s="30"/>
      <c r="H471" s="30"/>
      <c r="I471" s="80"/>
    </row>
    <row r="472" spans="1:9" s="3" customFormat="1" ht="18" customHeight="1">
      <c r="A472" s="13"/>
      <c r="B472" s="28"/>
      <c r="C472" s="30"/>
      <c r="D472" s="30"/>
      <c r="E472" s="30"/>
      <c r="F472" s="30"/>
      <c r="G472" s="30"/>
      <c r="H472" s="30"/>
      <c r="I472" s="80"/>
    </row>
    <row r="473" spans="1:9" s="3" customFormat="1" ht="18" customHeight="1">
      <c r="A473" s="13"/>
      <c r="B473" s="28"/>
      <c r="C473" s="30"/>
      <c r="D473" s="30"/>
      <c r="E473" s="30"/>
      <c r="F473" s="30"/>
      <c r="G473" s="30"/>
      <c r="H473" s="30"/>
      <c r="I473" s="80"/>
    </row>
    <row r="474" spans="1:9" s="3" customFormat="1" ht="18" customHeight="1">
      <c r="A474" s="13"/>
      <c r="B474" s="28"/>
      <c r="C474" s="30"/>
      <c r="D474" s="30"/>
      <c r="E474" s="30"/>
      <c r="F474" s="30"/>
      <c r="G474" s="30"/>
      <c r="H474" s="30"/>
      <c r="I474" s="80"/>
    </row>
    <row r="475" spans="1:9" s="3" customFormat="1" ht="18" customHeight="1">
      <c r="A475" s="13"/>
      <c r="B475" s="28"/>
      <c r="C475" s="30"/>
      <c r="D475" s="30"/>
      <c r="E475" s="30"/>
      <c r="F475" s="30"/>
      <c r="G475" s="30"/>
      <c r="H475" s="30"/>
      <c r="I475" s="80"/>
    </row>
    <row r="476" spans="1:9" s="3" customFormat="1" ht="18" customHeight="1">
      <c r="A476" s="13"/>
      <c r="B476" s="28"/>
      <c r="C476" s="30"/>
      <c r="D476" s="30"/>
      <c r="E476" s="30"/>
      <c r="F476" s="30"/>
      <c r="G476" s="30"/>
      <c r="H476" s="30"/>
      <c r="I476" s="80"/>
    </row>
    <row r="477" spans="1:9" s="3" customFormat="1" ht="18" customHeight="1">
      <c r="A477" s="13"/>
      <c r="B477" s="28"/>
      <c r="C477" s="30"/>
      <c r="D477" s="30"/>
      <c r="E477" s="30"/>
      <c r="F477" s="30"/>
      <c r="G477" s="30"/>
      <c r="H477" s="30"/>
      <c r="I477" s="80"/>
    </row>
    <row r="478" spans="1:9" s="3" customFormat="1" ht="18" customHeight="1">
      <c r="A478" s="13"/>
      <c r="B478" s="28"/>
      <c r="C478" s="30"/>
      <c r="D478" s="30"/>
      <c r="E478" s="30"/>
      <c r="F478" s="30"/>
      <c r="G478" s="30"/>
      <c r="H478" s="30"/>
      <c r="I478" s="80"/>
    </row>
    <row r="479" spans="1:9" s="3" customFormat="1" ht="18" customHeight="1">
      <c r="A479" s="13"/>
      <c r="B479" s="28"/>
      <c r="C479" s="30"/>
      <c r="D479" s="30"/>
      <c r="E479" s="30"/>
      <c r="F479" s="30"/>
      <c r="G479" s="30"/>
      <c r="H479" s="30"/>
      <c r="I479" s="80"/>
    </row>
    <row r="480" spans="1:9" s="3" customFormat="1" ht="18" customHeight="1">
      <c r="A480" s="13"/>
      <c r="B480" s="28"/>
      <c r="C480" s="30"/>
      <c r="D480" s="30"/>
      <c r="E480" s="30"/>
      <c r="F480" s="30"/>
      <c r="G480" s="30"/>
      <c r="H480" s="30"/>
      <c r="I480" s="80"/>
    </row>
    <row r="481" spans="1:9" s="3" customFormat="1" ht="18" customHeight="1">
      <c r="A481" s="13"/>
      <c r="B481" s="28"/>
      <c r="C481" s="30"/>
      <c r="D481" s="30"/>
      <c r="E481" s="30"/>
      <c r="F481" s="30"/>
      <c r="G481" s="30"/>
      <c r="H481" s="30"/>
      <c r="I481" s="80"/>
    </row>
    <row r="482" spans="1:9" s="3" customFormat="1" ht="18" customHeight="1">
      <c r="A482" s="13"/>
      <c r="B482" s="28"/>
      <c r="C482" s="30"/>
      <c r="D482" s="30"/>
      <c r="E482" s="30"/>
      <c r="F482" s="30"/>
      <c r="G482" s="30"/>
      <c r="H482" s="30"/>
      <c r="I482" s="80"/>
    </row>
    <row r="483" spans="1:9" s="3" customFormat="1" ht="18" customHeight="1">
      <c r="A483" s="13"/>
      <c r="B483" s="28"/>
      <c r="C483" s="30"/>
      <c r="D483" s="30"/>
      <c r="E483" s="30"/>
      <c r="F483" s="30"/>
      <c r="G483" s="30"/>
      <c r="H483" s="30"/>
      <c r="I483" s="80"/>
    </row>
    <row r="484" spans="1:9" s="3" customFormat="1" ht="18" customHeight="1">
      <c r="A484" s="13"/>
      <c r="B484" s="28"/>
      <c r="C484" s="30"/>
      <c r="D484" s="30"/>
      <c r="E484" s="30"/>
      <c r="F484" s="30"/>
      <c r="G484" s="30"/>
      <c r="H484" s="30"/>
      <c r="I484" s="80"/>
    </row>
    <row r="485" spans="1:9" s="3" customFormat="1" ht="18" customHeight="1">
      <c r="A485" s="13"/>
      <c r="B485" s="28"/>
      <c r="C485" s="30"/>
      <c r="D485" s="30"/>
      <c r="E485" s="30"/>
      <c r="F485" s="30"/>
      <c r="G485" s="30"/>
      <c r="H485" s="30"/>
      <c r="I485" s="80"/>
    </row>
    <row r="486" spans="1:9" s="3" customFormat="1" ht="18" customHeight="1">
      <c r="A486" s="13"/>
      <c r="B486" s="28"/>
      <c r="C486" s="30"/>
      <c r="D486" s="30"/>
      <c r="E486" s="30"/>
      <c r="F486" s="30"/>
      <c r="G486" s="30"/>
      <c r="H486" s="30"/>
      <c r="I486" s="80"/>
    </row>
    <row r="487" spans="1:9" s="3" customFormat="1" ht="18" customHeight="1">
      <c r="A487" s="13"/>
      <c r="B487" s="28"/>
      <c r="C487" s="30"/>
      <c r="D487" s="30"/>
      <c r="E487" s="30"/>
      <c r="F487" s="30"/>
      <c r="G487" s="30"/>
      <c r="H487" s="30"/>
      <c r="I487" s="80"/>
    </row>
    <row r="488" spans="1:9" s="3" customFormat="1" ht="18" customHeight="1">
      <c r="A488" s="13"/>
      <c r="B488" s="28"/>
      <c r="C488" s="30"/>
      <c r="D488" s="30"/>
      <c r="E488" s="30"/>
      <c r="F488" s="30"/>
      <c r="G488" s="30"/>
      <c r="H488" s="30"/>
      <c r="I488" s="80"/>
    </row>
    <row r="489" spans="1:9" s="3" customFormat="1" ht="18" customHeight="1">
      <c r="A489" s="13"/>
      <c r="B489" s="28"/>
      <c r="C489" s="30"/>
      <c r="D489" s="30"/>
      <c r="E489" s="30"/>
      <c r="F489" s="30"/>
      <c r="G489" s="30"/>
      <c r="H489" s="30"/>
      <c r="I489" s="80"/>
    </row>
    <row r="490" spans="1:9" s="3" customFormat="1" ht="18" customHeight="1">
      <c r="A490" s="13"/>
      <c r="B490" s="28"/>
      <c r="C490" s="30"/>
      <c r="D490" s="30"/>
      <c r="E490" s="30"/>
      <c r="F490" s="30"/>
      <c r="G490" s="30"/>
      <c r="H490" s="30"/>
      <c r="I490" s="80"/>
    </row>
    <row r="491" spans="1:9" s="3" customFormat="1" ht="18" customHeight="1">
      <c r="A491" s="13"/>
      <c r="B491" s="28"/>
      <c r="C491" s="30"/>
      <c r="D491" s="30"/>
      <c r="E491" s="30"/>
      <c r="F491" s="30"/>
      <c r="G491" s="30"/>
      <c r="H491" s="30"/>
      <c r="I491" s="80"/>
    </row>
    <row r="492" spans="1:9" s="3" customFormat="1" ht="18" customHeight="1">
      <c r="A492" s="13"/>
      <c r="B492" s="28"/>
      <c r="C492" s="30"/>
      <c r="D492" s="30"/>
      <c r="E492" s="30"/>
      <c r="F492" s="30"/>
      <c r="G492" s="30"/>
      <c r="H492" s="30"/>
      <c r="I492" s="80"/>
    </row>
    <row r="493" spans="1:9" s="3" customFormat="1" ht="18" customHeight="1">
      <c r="A493" s="13"/>
      <c r="B493" s="28"/>
      <c r="C493" s="30"/>
      <c r="D493" s="30"/>
      <c r="E493" s="30"/>
      <c r="F493" s="30"/>
      <c r="G493" s="30"/>
      <c r="H493" s="30"/>
      <c r="I493" s="80"/>
    </row>
    <row r="494" spans="1:9" s="3" customFormat="1" ht="18" customHeight="1">
      <c r="A494" s="13"/>
      <c r="B494" s="28"/>
      <c r="C494" s="30"/>
      <c r="D494" s="30"/>
      <c r="E494" s="30"/>
      <c r="F494" s="30"/>
      <c r="G494" s="30"/>
      <c r="H494" s="30"/>
      <c r="I494" s="80"/>
    </row>
    <row r="495" spans="1:9" s="3" customFormat="1" ht="18" customHeight="1">
      <c r="A495" s="13"/>
      <c r="B495" s="28"/>
      <c r="C495" s="30"/>
      <c r="D495" s="30"/>
      <c r="E495" s="30"/>
      <c r="F495" s="30"/>
      <c r="G495" s="30"/>
      <c r="H495" s="30"/>
      <c r="I495" s="80"/>
    </row>
    <row r="496" spans="1:9" s="3" customFormat="1" ht="18" customHeight="1">
      <c r="A496" s="13"/>
      <c r="B496" s="28"/>
      <c r="C496" s="30"/>
      <c r="D496" s="30"/>
      <c r="E496" s="30"/>
      <c r="F496" s="30"/>
      <c r="G496" s="30"/>
      <c r="H496" s="30"/>
      <c r="I496" s="80"/>
    </row>
    <row r="497" spans="1:9" s="3" customFormat="1" ht="18" customHeight="1">
      <c r="A497" s="13"/>
      <c r="B497" s="28"/>
      <c r="C497" s="30"/>
      <c r="D497" s="30"/>
      <c r="E497" s="30"/>
      <c r="F497" s="30"/>
      <c r="G497" s="30"/>
      <c r="H497" s="30"/>
      <c r="I497" s="80"/>
    </row>
    <row r="498" spans="1:9" s="3" customFormat="1" ht="18" customHeight="1">
      <c r="A498" s="13"/>
      <c r="B498" s="28"/>
      <c r="C498" s="30"/>
      <c r="D498" s="30"/>
      <c r="E498" s="30"/>
      <c r="F498" s="30"/>
      <c r="G498" s="30"/>
      <c r="H498" s="30"/>
      <c r="I498" s="80"/>
    </row>
    <row r="499" spans="1:9" s="3" customFormat="1" ht="18" customHeight="1">
      <c r="A499" s="13"/>
      <c r="B499" s="28"/>
      <c r="C499" s="30"/>
      <c r="D499" s="30"/>
      <c r="E499" s="30"/>
      <c r="F499" s="30"/>
      <c r="G499" s="30"/>
      <c r="H499" s="30"/>
      <c r="I499" s="80"/>
    </row>
    <row r="500" spans="1:9" s="3" customFormat="1" ht="18" customHeight="1">
      <c r="A500" s="13"/>
      <c r="B500" s="28"/>
      <c r="C500" s="30"/>
      <c r="D500" s="30"/>
      <c r="E500" s="30"/>
      <c r="F500" s="30"/>
      <c r="G500" s="30"/>
      <c r="H500" s="30"/>
      <c r="I500" s="80"/>
    </row>
    <row r="501" spans="1:9" s="3" customFormat="1" ht="18" customHeight="1">
      <c r="A501" s="13"/>
      <c r="B501" s="28"/>
      <c r="C501" s="30"/>
      <c r="D501" s="30"/>
      <c r="E501" s="30"/>
      <c r="F501" s="30"/>
      <c r="G501" s="30"/>
      <c r="H501" s="30"/>
      <c r="I501" s="80"/>
    </row>
    <row r="502" spans="1:9" s="3" customFormat="1" ht="18" customHeight="1">
      <c r="A502" s="13"/>
      <c r="B502" s="28"/>
      <c r="C502" s="30"/>
      <c r="D502" s="30"/>
      <c r="E502" s="30"/>
      <c r="F502" s="30"/>
      <c r="G502" s="30"/>
      <c r="H502" s="30"/>
      <c r="I502" s="80"/>
    </row>
    <row r="503" spans="1:9" s="3" customFormat="1" ht="18" customHeight="1">
      <c r="A503" s="13"/>
      <c r="B503" s="28"/>
      <c r="C503" s="30"/>
      <c r="D503" s="30"/>
      <c r="E503" s="30"/>
      <c r="F503" s="30"/>
      <c r="G503" s="30"/>
      <c r="H503" s="30"/>
      <c r="I503" s="80"/>
    </row>
    <row r="504" spans="1:9" s="3" customFormat="1" ht="18" customHeight="1">
      <c r="A504" s="13"/>
      <c r="B504" s="28"/>
      <c r="C504" s="30"/>
      <c r="D504" s="30"/>
      <c r="E504" s="30"/>
      <c r="F504" s="30"/>
      <c r="G504" s="30"/>
      <c r="H504" s="30"/>
      <c r="I504" s="80"/>
    </row>
    <row r="505" spans="1:9" s="3" customFormat="1" ht="18" customHeight="1">
      <c r="A505" s="13"/>
      <c r="B505" s="28"/>
      <c r="C505" s="30"/>
      <c r="D505" s="30"/>
      <c r="E505" s="30"/>
      <c r="F505" s="30"/>
      <c r="G505" s="30"/>
      <c r="H505" s="30"/>
      <c r="I505" s="80"/>
    </row>
    <row r="506" spans="1:9" s="3" customFormat="1" ht="18" customHeight="1">
      <c r="A506" s="13"/>
      <c r="B506" s="28"/>
      <c r="C506" s="30"/>
      <c r="D506" s="30"/>
      <c r="E506" s="30"/>
      <c r="F506" s="30"/>
      <c r="G506" s="30"/>
      <c r="H506" s="30"/>
      <c r="I506" s="80"/>
    </row>
    <row r="507" spans="1:9" s="3" customFormat="1" ht="18" customHeight="1">
      <c r="A507" s="13"/>
      <c r="B507" s="28"/>
      <c r="C507" s="30"/>
      <c r="D507" s="30"/>
      <c r="E507" s="30"/>
      <c r="F507" s="30"/>
      <c r="G507" s="30"/>
      <c r="H507" s="30"/>
      <c r="I507" s="80"/>
    </row>
    <row r="508" spans="1:9" s="3" customFormat="1" ht="18" customHeight="1">
      <c r="A508" s="13"/>
      <c r="B508" s="28"/>
      <c r="C508" s="30"/>
      <c r="D508" s="30"/>
      <c r="E508" s="30"/>
      <c r="F508" s="30"/>
      <c r="G508" s="30"/>
      <c r="H508" s="30"/>
      <c r="I508" s="80"/>
    </row>
    <row r="509" spans="1:9" s="3" customFormat="1" ht="18" customHeight="1">
      <c r="A509" s="13"/>
      <c r="B509" s="28"/>
      <c r="C509" s="30"/>
      <c r="D509" s="30"/>
      <c r="E509" s="30"/>
      <c r="F509" s="30"/>
      <c r="G509" s="30"/>
      <c r="H509" s="30"/>
      <c r="I509" s="80"/>
    </row>
    <row r="510" spans="1:9" s="3" customFormat="1" ht="18" customHeight="1">
      <c r="A510" s="13"/>
      <c r="B510" s="28"/>
      <c r="C510" s="30"/>
      <c r="D510" s="30"/>
      <c r="E510" s="30"/>
      <c r="F510" s="30"/>
      <c r="G510" s="30"/>
      <c r="H510" s="30"/>
      <c r="I510" s="80"/>
    </row>
    <row r="511" spans="1:9" s="3" customFormat="1" ht="18" customHeight="1">
      <c r="A511" s="13"/>
      <c r="B511" s="28"/>
      <c r="C511" s="30"/>
      <c r="D511" s="30"/>
      <c r="E511" s="30"/>
      <c r="F511" s="30"/>
      <c r="G511" s="30"/>
      <c r="H511" s="30"/>
      <c r="I511" s="80"/>
    </row>
    <row r="512" spans="1:9" s="3" customFormat="1" ht="18" customHeight="1">
      <c r="A512" s="13"/>
      <c r="B512" s="28"/>
      <c r="C512" s="30"/>
      <c r="D512" s="30"/>
      <c r="E512" s="30"/>
      <c r="F512" s="30"/>
      <c r="G512" s="30"/>
      <c r="H512" s="30"/>
      <c r="I512" s="80"/>
    </row>
    <row r="513" spans="1:9" s="3" customFormat="1" ht="18" customHeight="1">
      <c r="A513" s="13"/>
      <c r="B513" s="28"/>
      <c r="C513" s="30"/>
      <c r="D513" s="30"/>
      <c r="E513" s="30"/>
      <c r="F513" s="30"/>
      <c r="G513" s="30"/>
      <c r="H513" s="30"/>
      <c r="I513" s="80"/>
    </row>
    <row r="514" spans="1:9" s="3" customFormat="1" ht="18" customHeight="1">
      <c r="A514" s="13"/>
      <c r="B514" s="28"/>
      <c r="C514" s="30"/>
      <c r="D514" s="30"/>
      <c r="E514" s="30"/>
      <c r="F514" s="30"/>
      <c r="G514" s="30"/>
      <c r="H514" s="30"/>
      <c r="I514" s="80"/>
    </row>
    <row r="515" spans="1:9" s="3" customFormat="1" ht="18" customHeight="1">
      <c r="A515" s="13"/>
      <c r="B515" s="28"/>
      <c r="C515" s="30"/>
      <c r="D515" s="30"/>
      <c r="E515" s="30"/>
      <c r="F515" s="30"/>
      <c r="G515" s="30"/>
      <c r="H515" s="30"/>
      <c r="I515" s="80"/>
    </row>
    <row r="516" spans="1:9" s="3" customFormat="1" ht="18" customHeight="1">
      <c r="A516" s="13"/>
      <c r="B516" s="28"/>
      <c r="C516" s="30"/>
      <c r="D516" s="30"/>
      <c r="E516" s="30"/>
      <c r="F516" s="30"/>
      <c r="G516" s="30"/>
      <c r="H516" s="30"/>
      <c r="I516" s="80"/>
    </row>
    <row r="517" spans="1:9" s="3" customFormat="1" ht="18" customHeight="1">
      <c r="A517" s="13"/>
      <c r="B517" s="28"/>
      <c r="C517" s="30"/>
      <c r="D517" s="30"/>
      <c r="E517" s="30"/>
      <c r="F517" s="30"/>
      <c r="G517" s="30"/>
      <c r="H517" s="30"/>
      <c r="I517" s="80"/>
    </row>
    <row r="518" spans="1:9" s="3" customFormat="1" ht="18" customHeight="1">
      <c r="A518" s="13"/>
      <c r="B518" s="28"/>
      <c r="C518" s="30"/>
      <c r="D518" s="30"/>
      <c r="E518" s="30"/>
      <c r="F518" s="30"/>
      <c r="G518" s="30"/>
      <c r="H518" s="30"/>
      <c r="I518" s="80"/>
    </row>
    <row r="519" spans="1:9" s="3" customFormat="1" ht="18" customHeight="1">
      <c r="A519" s="13"/>
      <c r="B519" s="28"/>
      <c r="C519" s="30"/>
      <c r="D519" s="30"/>
      <c r="E519" s="30"/>
      <c r="F519" s="30"/>
      <c r="G519" s="30"/>
      <c r="H519" s="30"/>
      <c r="I519" s="80"/>
    </row>
    <row r="520" spans="1:9" s="3" customFormat="1" ht="18" customHeight="1">
      <c r="A520" s="13"/>
      <c r="B520" s="28"/>
      <c r="C520" s="30"/>
      <c r="D520" s="30"/>
      <c r="E520" s="30"/>
      <c r="F520" s="30"/>
      <c r="G520" s="30"/>
      <c r="H520" s="30"/>
      <c r="I520" s="80"/>
    </row>
    <row r="521" spans="1:9" s="3" customFormat="1" ht="18" customHeight="1">
      <c r="A521" s="13"/>
      <c r="B521" s="28"/>
      <c r="C521" s="30"/>
      <c r="D521" s="30"/>
      <c r="E521" s="30"/>
      <c r="F521" s="30"/>
      <c r="G521" s="30"/>
      <c r="H521" s="30"/>
      <c r="I521" s="80"/>
    </row>
    <row r="522" spans="1:9" s="3" customFormat="1" ht="18" customHeight="1">
      <c r="A522" s="13"/>
      <c r="B522" s="28"/>
      <c r="C522" s="30"/>
      <c r="D522" s="30"/>
      <c r="E522" s="30"/>
      <c r="F522" s="30"/>
      <c r="G522" s="30"/>
      <c r="H522" s="30"/>
      <c r="I522" s="80"/>
    </row>
    <row r="523" spans="1:9" s="3" customFormat="1" ht="18" customHeight="1">
      <c r="A523" s="13"/>
      <c r="B523" s="28"/>
      <c r="C523" s="30"/>
      <c r="D523" s="30"/>
      <c r="E523" s="30"/>
      <c r="F523" s="30"/>
      <c r="G523" s="30"/>
      <c r="H523" s="30"/>
      <c r="I523" s="80"/>
    </row>
    <row r="524" spans="1:9" s="3" customFormat="1" ht="18" customHeight="1">
      <c r="A524" s="13"/>
      <c r="B524" s="28"/>
      <c r="C524" s="30"/>
      <c r="D524" s="30"/>
      <c r="E524" s="30"/>
      <c r="F524" s="30"/>
      <c r="G524" s="30"/>
      <c r="H524" s="30"/>
      <c r="I524" s="80"/>
    </row>
    <row r="525" spans="1:9" s="3" customFormat="1" ht="18" customHeight="1">
      <c r="A525" s="13"/>
      <c r="B525" s="28"/>
      <c r="C525" s="30"/>
      <c r="D525" s="30"/>
      <c r="E525" s="30"/>
      <c r="F525" s="30"/>
      <c r="G525" s="30"/>
      <c r="H525" s="30"/>
      <c r="I525" s="80"/>
    </row>
    <row r="526" spans="1:9" s="3" customFormat="1" ht="18" customHeight="1">
      <c r="A526" s="13"/>
      <c r="B526" s="28"/>
      <c r="C526" s="30"/>
      <c r="D526" s="30"/>
      <c r="E526" s="30"/>
      <c r="F526" s="30"/>
      <c r="G526" s="30"/>
      <c r="H526" s="30"/>
      <c r="I526" s="80"/>
    </row>
    <row r="527" spans="1:9" s="3" customFormat="1" ht="18" customHeight="1">
      <c r="A527" s="13"/>
      <c r="B527" s="28"/>
      <c r="C527" s="30"/>
      <c r="D527" s="30"/>
      <c r="E527" s="30"/>
      <c r="F527" s="30"/>
      <c r="G527" s="30"/>
      <c r="H527" s="30"/>
      <c r="I527" s="80"/>
    </row>
    <row r="528" spans="1:9" s="3" customFormat="1" ht="18" customHeight="1">
      <c r="A528" s="13"/>
      <c r="B528" s="28"/>
      <c r="C528" s="30"/>
      <c r="D528" s="30"/>
      <c r="E528" s="30"/>
      <c r="F528" s="30"/>
      <c r="G528" s="30"/>
      <c r="H528" s="30"/>
      <c r="I528" s="80"/>
    </row>
    <row r="529" spans="1:9" s="3" customFormat="1" ht="18" customHeight="1">
      <c r="A529" s="13"/>
      <c r="B529" s="28"/>
      <c r="C529" s="30"/>
      <c r="D529" s="30"/>
      <c r="E529" s="30"/>
      <c r="F529" s="30"/>
      <c r="G529" s="30"/>
      <c r="H529" s="30"/>
      <c r="I529" s="80"/>
    </row>
    <row r="530" spans="1:9" s="3" customFormat="1" ht="18" customHeight="1">
      <c r="A530" s="13"/>
      <c r="B530" s="28"/>
      <c r="C530" s="30"/>
      <c r="D530" s="30"/>
      <c r="E530" s="30"/>
      <c r="F530" s="30"/>
      <c r="G530" s="30"/>
      <c r="H530" s="30"/>
      <c r="I530" s="80"/>
    </row>
    <row r="531" spans="1:9" s="3" customFormat="1" ht="18" customHeight="1">
      <c r="A531" s="13"/>
      <c r="B531" s="28"/>
      <c r="C531" s="30"/>
      <c r="D531" s="30"/>
      <c r="E531" s="30"/>
      <c r="F531" s="30"/>
      <c r="G531" s="30"/>
      <c r="H531" s="30"/>
      <c r="I531" s="80"/>
    </row>
    <row r="532" spans="1:9" s="3" customFormat="1" ht="18" customHeight="1">
      <c r="A532" s="13"/>
      <c r="B532" s="28"/>
      <c r="C532" s="30"/>
      <c r="D532" s="30"/>
      <c r="E532" s="30"/>
      <c r="F532" s="30"/>
      <c r="G532" s="30"/>
      <c r="H532" s="30"/>
      <c r="I532" s="80"/>
    </row>
    <row r="533" spans="1:9" s="3" customFormat="1" ht="18" customHeight="1">
      <c r="A533" s="13"/>
      <c r="B533" s="28"/>
      <c r="C533" s="30"/>
      <c r="D533" s="30"/>
      <c r="E533" s="30"/>
      <c r="F533" s="30"/>
      <c r="G533" s="30"/>
      <c r="H533" s="30"/>
      <c r="I533" s="80"/>
    </row>
    <row r="534" spans="1:9" s="3" customFormat="1" ht="18" customHeight="1">
      <c r="A534" s="13"/>
      <c r="B534" s="28"/>
      <c r="C534" s="30"/>
      <c r="D534" s="30"/>
      <c r="E534" s="30"/>
      <c r="F534" s="30"/>
      <c r="G534" s="30"/>
      <c r="H534" s="30"/>
      <c r="I534" s="80"/>
    </row>
    <row r="535" spans="1:9" s="3" customFormat="1" ht="18" customHeight="1">
      <c r="A535" s="13"/>
      <c r="B535" s="28"/>
      <c r="C535" s="30"/>
      <c r="D535" s="30"/>
      <c r="E535" s="30"/>
      <c r="F535" s="30"/>
      <c r="G535" s="30"/>
      <c r="H535" s="30"/>
      <c r="I535" s="80"/>
    </row>
    <row r="536" spans="1:9" s="3" customFormat="1" ht="18" customHeight="1">
      <c r="A536" s="13"/>
      <c r="B536" s="28"/>
      <c r="C536" s="30"/>
      <c r="D536" s="30"/>
      <c r="E536" s="30"/>
      <c r="F536" s="30"/>
      <c r="G536" s="30"/>
      <c r="H536" s="30"/>
      <c r="I536" s="80"/>
    </row>
    <row r="537" spans="1:9" s="3" customFormat="1" ht="18" customHeight="1">
      <c r="A537" s="13"/>
      <c r="B537" s="28"/>
      <c r="C537" s="30"/>
      <c r="D537" s="30"/>
      <c r="E537" s="30"/>
      <c r="F537" s="30"/>
      <c r="G537" s="30"/>
      <c r="H537" s="30"/>
      <c r="I537" s="80"/>
    </row>
    <row r="538" spans="1:9" s="3" customFormat="1" ht="18" customHeight="1">
      <c r="A538" s="13"/>
      <c r="B538" s="28"/>
      <c r="C538" s="30"/>
      <c r="D538" s="30"/>
      <c r="E538" s="30"/>
      <c r="F538" s="30"/>
      <c r="G538" s="30"/>
      <c r="H538" s="30"/>
      <c r="I538" s="80"/>
    </row>
    <row r="539" spans="1:9" s="3" customFormat="1" ht="18" customHeight="1">
      <c r="A539" s="13"/>
      <c r="B539" s="28"/>
      <c r="C539" s="30"/>
      <c r="D539" s="30"/>
      <c r="E539" s="30"/>
      <c r="F539" s="30"/>
      <c r="G539" s="30"/>
      <c r="H539" s="30"/>
      <c r="I539" s="80"/>
    </row>
    <row r="540" spans="1:9" s="3" customFormat="1" ht="18" customHeight="1">
      <c r="A540" s="13"/>
      <c r="B540" s="28"/>
      <c r="C540" s="30"/>
      <c r="D540" s="30"/>
      <c r="E540" s="30"/>
      <c r="F540" s="30"/>
      <c r="G540" s="30"/>
      <c r="H540" s="30"/>
      <c r="I540" s="80"/>
    </row>
    <row r="541" spans="1:9" s="3" customFormat="1" ht="18" customHeight="1">
      <c r="A541" s="13"/>
      <c r="B541" s="28"/>
      <c r="C541" s="30"/>
      <c r="D541" s="30"/>
      <c r="E541" s="30"/>
      <c r="F541" s="30"/>
      <c r="G541" s="30"/>
      <c r="H541" s="30"/>
      <c r="I541" s="80"/>
    </row>
    <row r="542" spans="1:9" s="3" customFormat="1" ht="18" customHeight="1">
      <c r="A542" s="13"/>
      <c r="B542" s="28"/>
      <c r="C542" s="30"/>
      <c r="D542" s="30"/>
      <c r="E542" s="30"/>
      <c r="F542" s="30"/>
      <c r="G542" s="30"/>
      <c r="H542" s="30"/>
      <c r="I542" s="80"/>
    </row>
    <row r="543" spans="1:9" s="3" customFormat="1" ht="18" customHeight="1">
      <c r="A543" s="13"/>
      <c r="B543" s="28"/>
      <c r="C543" s="30"/>
      <c r="D543" s="30"/>
      <c r="E543" s="30"/>
      <c r="F543" s="30"/>
      <c r="G543" s="30"/>
      <c r="H543" s="30"/>
      <c r="I543" s="80"/>
    </row>
    <row r="544" spans="1:9" s="3" customFormat="1" ht="18" customHeight="1">
      <c r="A544" s="13"/>
      <c r="B544" s="28"/>
      <c r="C544" s="30"/>
      <c r="D544" s="30"/>
      <c r="E544" s="30"/>
      <c r="F544" s="30"/>
      <c r="G544" s="30"/>
      <c r="H544" s="30"/>
      <c r="I544" s="80"/>
    </row>
    <row r="545" spans="1:9" s="3" customFormat="1" ht="18" customHeight="1">
      <c r="A545" s="13"/>
      <c r="B545" s="28"/>
      <c r="C545" s="30"/>
      <c r="D545" s="30"/>
      <c r="E545" s="30"/>
      <c r="F545" s="30"/>
      <c r="G545" s="30"/>
      <c r="H545" s="30"/>
      <c r="I545" s="80"/>
    </row>
    <row r="546" spans="1:9" s="3" customFormat="1" ht="18" customHeight="1">
      <c r="A546" s="13"/>
      <c r="B546" s="28"/>
      <c r="C546" s="30"/>
      <c r="D546" s="30"/>
      <c r="E546" s="30"/>
      <c r="F546" s="30"/>
      <c r="G546" s="30"/>
      <c r="H546" s="30"/>
      <c r="I546" s="80"/>
    </row>
    <row r="547" spans="1:9" s="3" customFormat="1" ht="18" customHeight="1">
      <c r="A547" s="13"/>
      <c r="B547" s="28"/>
      <c r="C547" s="30"/>
      <c r="D547" s="30"/>
      <c r="E547" s="30"/>
      <c r="F547" s="30"/>
      <c r="G547" s="30"/>
      <c r="H547" s="30"/>
      <c r="I547" s="80"/>
    </row>
    <row r="548" spans="1:9" s="3" customFormat="1" ht="18" customHeight="1">
      <c r="A548" s="13"/>
      <c r="B548" s="28"/>
      <c r="C548" s="30"/>
      <c r="D548" s="30"/>
      <c r="E548" s="30"/>
      <c r="F548" s="30"/>
      <c r="G548" s="30"/>
      <c r="H548" s="30"/>
      <c r="I548" s="80"/>
    </row>
    <row r="549" spans="1:9" s="3" customFormat="1" ht="18" customHeight="1">
      <c r="A549" s="13"/>
      <c r="B549" s="28"/>
      <c r="C549" s="30"/>
      <c r="D549" s="30"/>
      <c r="E549" s="30"/>
      <c r="F549" s="30"/>
      <c r="G549" s="30"/>
      <c r="H549" s="30"/>
      <c r="I549" s="80"/>
    </row>
    <row r="550" spans="1:9" s="3" customFormat="1" ht="18" customHeight="1">
      <c r="A550" s="13"/>
      <c r="B550" s="28"/>
      <c r="C550" s="30"/>
      <c r="D550" s="30"/>
      <c r="E550" s="30"/>
      <c r="F550" s="30"/>
      <c r="G550" s="30"/>
      <c r="H550" s="30"/>
      <c r="I550" s="80"/>
    </row>
    <row r="551" spans="1:9" s="3" customFormat="1" ht="18" customHeight="1">
      <c r="A551" s="13"/>
      <c r="B551" s="28"/>
      <c r="C551" s="30"/>
      <c r="D551" s="30"/>
      <c r="E551" s="30"/>
      <c r="F551" s="30"/>
      <c r="G551" s="30"/>
      <c r="H551" s="30"/>
      <c r="I551" s="80"/>
    </row>
    <row r="552" spans="1:9" s="2" customFormat="1" ht="18" customHeight="1">
      <c r="A552" s="13"/>
      <c r="B552" s="28"/>
      <c r="C552" s="30"/>
      <c r="D552" s="30"/>
      <c r="E552" s="30"/>
      <c r="F552" s="30"/>
      <c r="G552" s="30"/>
      <c r="H552" s="30"/>
      <c r="I552" s="80"/>
    </row>
    <row r="553" spans="1:9" s="2" customFormat="1" ht="18" customHeight="1">
      <c r="A553" s="13"/>
      <c r="B553" s="28"/>
      <c r="C553" s="30"/>
      <c r="D553" s="30"/>
      <c r="E553" s="30"/>
      <c r="F553" s="30"/>
      <c r="G553" s="30"/>
      <c r="H553" s="30"/>
      <c r="I553" s="80"/>
    </row>
    <row r="554" spans="1:9" s="2" customFormat="1" ht="18" customHeight="1">
      <c r="A554" s="13"/>
      <c r="B554" s="28"/>
      <c r="C554" s="30"/>
      <c r="D554" s="30"/>
      <c r="E554" s="30"/>
      <c r="F554" s="30"/>
      <c r="G554" s="30"/>
      <c r="H554" s="30"/>
      <c r="I554" s="80"/>
    </row>
    <row r="555" spans="1:9" s="2" customFormat="1" ht="18" customHeight="1">
      <c r="A555" s="13"/>
      <c r="B555" s="28"/>
      <c r="C555" s="30"/>
      <c r="D555" s="30"/>
      <c r="E555" s="30"/>
      <c r="F555" s="30"/>
      <c r="G555" s="30"/>
      <c r="H555" s="30"/>
      <c r="I555" s="80"/>
    </row>
    <row r="556" spans="1:9" s="2" customFormat="1" ht="18" customHeight="1">
      <c r="A556" s="13"/>
      <c r="B556" s="28"/>
      <c r="C556" s="30"/>
      <c r="D556" s="30"/>
      <c r="E556" s="30"/>
      <c r="F556" s="30"/>
      <c r="G556" s="30"/>
      <c r="H556" s="30"/>
      <c r="I556" s="80"/>
    </row>
    <row r="557" spans="1:9" s="2" customFormat="1" ht="18" customHeight="1">
      <c r="A557" s="13"/>
      <c r="B557" s="28"/>
      <c r="C557" s="30"/>
      <c r="D557" s="30"/>
      <c r="E557" s="30"/>
      <c r="F557" s="30"/>
      <c r="G557" s="30"/>
      <c r="H557" s="30"/>
      <c r="I557" s="80"/>
    </row>
    <row r="558" spans="1:9" s="2" customFormat="1" ht="18" customHeight="1">
      <c r="A558" s="13"/>
      <c r="B558" s="28"/>
      <c r="C558" s="30"/>
      <c r="D558" s="30"/>
      <c r="E558" s="30"/>
      <c r="F558" s="30"/>
      <c r="G558" s="30"/>
      <c r="H558" s="30"/>
      <c r="I558" s="80"/>
    </row>
    <row r="559" spans="1:9" s="2" customFormat="1" ht="18" customHeight="1">
      <c r="A559" s="13"/>
      <c r="B559" s="28"/>
      <c r="C559" s="30"/>
      <c r="D559" s="30"/>
      <c r="E559" s="30"/>
      <c r="F559" s="30"/>
      <c r="G559" s="30"/>
      <c r="H559" s="30"/>
      <c r="I559" s="80"/>
    </row>
    <row r="560" spans="1:9" s="2" customFormat="1" ht="18" customHeight="1">
      <c r="A560" s="13"/>
      <c r="B560" s="28"/>
      <c r="C560" s="30"/>
      <c r="D560" s="30"/>
      <c r="E560" s="30"/>
      <c r="F560" s="30"/>
      <c r="G560" s="30"/>
      <c r="H560" s="30"/>
      <c r="I560" s="80"/>
    </row>
    <row r="561" spans="1:9" s="2" customFormat="1" ht="18" customHeight="1">
      <c r="A561" s="13"/>
      <c r="B561" s="28"/>
      <c r="C561" s="30"/>
      <c r="D561" s="30"/>
      <c r="E561" s="30"/>
      <c r="F561" s="30"/>
      <c r="G561" s="30"/>
      <c r="H561" s="30"/>
      <c r="I561" s="80"/>
    </row>
    <row r="562" spans="1:9" s="2" customFormat="1" ht="18" customHeight="1">
      <c r="A562" s="13"/>
      <c r="B562" s="28"/>
      <c r="C562" s="30"/>
      <c r="D562" s="30"/>
      <c r="E562" s="30"/>
      <c r="F562" s="30"/>
      <c r="G562" s="30"/>
      <c r="H562" s="30"/>
      <c r="I562" s="80"/>
    </row>
    <row r="563" spans="1:9" s="2" customFormat="1" ht="18" customHeight="1">
      <c r="A563" s="13"/>
      <c r="B563" s="28"/>
      <c r="C563" s="30"/>
      <c r="D563" s="30"/>
      <c r="E563" s="30"/>
      <c r="F563" s="30"/>
      <c r="G563" s="30"/>
      <c r="H563" s="30"/>
      <c r="I563" s="80"/>
    </row>
    <row r="564" spans="1:9" s="2" customFormat="1" ht="18" customHeight="1">
      <c r="A564" s="13"/>
      <c r="B564" s="28"/>
      <c r="C564" s="30"/>
      <c r="D564" s="30"/>
      <c r="E564" s="30"/>
      <c r="F564" s="30"/>
      <c r="G564" s="30"/>
      <c r="H564" s="30"/>
      <c r="I564" s="80"/>
    </row>
    <row r="565" spans="1:9" s="2" customFormat="1" ht="18" customHeight="1">
      <c r="A565" s="13"/>
      <c r="B565" s="28"/>
      <c r="C565" s="30"/>
      <c r="D565" s="30"/>
      <c r="E565" s="30"/>
      <c r="F565" s="30"/>
      <c r="G565" s="30"/>
      <c r="H565" s="30"/>
      <c r="I565" s="80"/>
    </row>
    <row r="566" spans="1:9" s="2" customFormat="1" ht="18" customHeight="1">
      <c r="A566" s="13"/>
      <c r="B566" s="28"/>
      <c r="C566" s="30"/>
      <c r="D566" s="30"/>
      <c r="E566" s="30"/>
      <c r="F566" s="30"/>
      <c r="G566" s="30"/>
      <c r="H566" s="30"/>
      <c r="I566" s="80"/>
    </row>
    <row r="567" spans="1:9" s="2" customFormat="1" ht="18" customHeight="1">
      <c r="A567" s="13"/>
      <c r="B567" s="28"/>
      <c r="C567" s="30"/>
      <c r="D567" s="30"/>
      <c r="E567" s="30"/>
      <c r="F567" s="30"/>
      <c r="G567" s="30"/>
      <c r="H567" s="30"/>
      <c r="I567" s="80"/>
    </row>
    <row r="568" spans="1:9" s="2" customFormat="1" ht="18" customHeight="1">
      <c r="A568" s="13"/>
      <c r="B568" s="28"/>
      <c r="C568" s="30"/>
      <c r="D568" s="30"/>
      <c r="E568" s="30"/>
      <c r="F568" s="30"/>
      <c r="G568" s="30"/>
      <c r="H568" s="30"/>
      <c r="I568" s="80"/>
    </row>
    <row r="569" spans="1:9" s="2" customFormat="1" ht="18" customHeight="1">
      <c r="A569" s="13"/>
      <c r="B569" s="28"/>
      <c r="C569" s="30"/>
      <c r="D569" s="30"/>
      <c r="E569" s="30"/>
      <c r="F569" s="30"/>
      <c r="G569" s="30"/>
      <c r="H569" s="30"/>
      <c r="I569" s="80"/>
    </row>
    <row r="570" spans="1:9" s="2" customFormat="1" ht="18" customHeight="1">
      <c r="A570" s="13"/>
      <c r="B570" s="28"/>
      <c r="C570" s="30"/>
      <c r="D570" s="30"/>
      <c r="E570" s="30"/>
      <c r="F570" s="30"/>
      <c r="G570" s="30"/>
      <c r="H570" s="30"/>
      <c r="I570" s="80"/>
    </row>
    <row r="571" spans="1:9" s="2" customFormat="1" ht="18" customHeight="1">
      <c r="A571" s="13"/>
      <c r="B571" s="28"/>
      <c r="C571" s="30"/>
      <c r="D571" s="30"/>
      <c r="E571" s="30"/>
      <c r="F571" s="30"/>
      <c r="G571" s="30"/>
      <c r="H571" s="30"/>
      <c r="I571" s="80"/>
    </row>
    <row r="572" spans="1:9" s="2" customFormat="1" ht="18" customHeight="1">
      <c r="A572" s="13"/>
      <c r="B572" s="28"/>
      <c r="C572" s="30"/>
      <c r="D572" s="30"/>
      <c r="E572" s="30"/>
      <c r="F572" s="30"/>
      <c r="G572" s="30"/>
      <c r="H572" s="30"/>
      <c r="I572" s="80"/>
    </row>
    <row r="573" spans="1:9" s="2" customFormat="1" ht="18" customHeight="1">
      <c r="A573" s="13"/>
      <c r="B573" s="28"/>
      <c r="C573" s="30"/>
      <c r="D573" s="30"/>
      <c r="E573" s="30"/>
      <c r="F573" s="30"/>
      <c r="G573" s="30"/>
      <c r="H573" s="30"/>
      <c r="I573" s="80"/>
    </row>
    <row r="574" spans="1:9" s="2" customFormat="1" ht="18" customHeight="1">
      <c r="A574" s="13"/>
      <c r="B574" s="28"/>
      <c r="C574" s="30"/>
      <c r="D574" s="30"/>
      <c r="E574" s="30"/>
      <c r="F574" s="30"/>
      <c r="G574" s="30"/>
      <c r="H574" s="30"/>
      <c r="I574" s="80"/>
    </row>
    <row r="575" spans="1:9" s="2" customFormat="1" ht="18" customHeight="1">
      <c r="A575" s="13"/>
      <c r="B575" s="28"/>
      <c r="C575" s="30"/>
      <c r="D575" s="30"/>
      <c r="E575" s="30"/>
      <c r="F575" s="30"/>
      <c r="G575" s="30"/>
      <c r="H575" s="30"/>
      <c r="I575" s="80"/>
    </row>
    <row r="576" spans="1:9" s="2" customFormat="1" ht="18" customHeight="1">
      <c r="A576" s="13"/>
      <c r="B576" s="28"/>
      <c r="C576" s="30"/>
      <c r="D576" s="30"/>
      <c r="E576" s="30"/>
      <c r="F576" s="30"/>
      <c r="G576" s="30"/>
      <c r="H576" s="30"/>
      <c r="I576" s="80"/>
    </row>
    <row r="577" spans="1:9" s="2" customFormat="1" ht="18" customHeight="1">
      <c r="A577" s="13"/>
      <c r="B577" s="28"/>
      <c r="C577" s="30"/>
      <c r="D577" s="30"/>
      <c r="E577" s="30"/>
      <c r="F577" s="30"/>
      <c r="G577" s="30"/>
      <c r="H577" s="30"/>
      <c r="I577" s="80"/>
    </row>
    <row r="578" spans="1:9" s="2" customFormat="1" ht="18" customHeight="1">
      <c r="A578" s="13"/>
      <c r="B578" s="28"/>
      <c r="C578" s="30"/>
      <c r="D578" s="30"/>
      <c r="E578" s="30"/>
      <c r="F578" s="30"/>
      <c r="G578" s="30"/>
      <c r="H578" s="30"/>
      <c r="I578" s="80"/>
    </row>
    <row r="579" spans="1:9" s="2" customFormat="1" ht="18" customHeight="1">
      <c r="A579" s="13"/>
      <c r="B579" s="28"/>
      <c r="C579" s="30"/>
      <c r="D579" s="30"/>
      <c r="E579" s="30"/>
      <c r="F579" s="30"/>
      <c r="G579" s="30"/>
      <c r="H579" s="30"/>
      <c r="I579" s="80"/>
    </row>
    <row r="580" spans="1:9" s="2" customFormat="1" ht="18" customHeight="1">
      <c r="A580" s="13"/>
      <c r="B580" s="28"/>
      <c r="C580" s="30"/>
      <c r="D580" s="30"/>
      <c r="E580" s="30"/>
      <c r="F580" s="30"/>
      <c r="G580" s="30"/>
      <c r="H580" s="30"/>
      <c r="I580" s="80"/>
    </row>
    <row r="581" spans="1:9" s="2" customFormat="1" ht="18" customHeight="1">
      <c r="A581" s="13"/>
      <c r="B581" s="28"/>
      <c r="C581" s="30"/>
      <c r="D581" s="30"/>
      <c r="E581" s="30"/>
      <c r="F581" s="30"/>
      <c r="G581" s="30"/>
      <c r="H581" s="30"/>
      <c r="I581" s="80"/>
    </row>
    <row r="582" spans="1:9" s="2" customFormat="1" ht="18" customHeight="1">
      <c r="A582" s="13"/>
      <c r="B582" s="28"/>
      <c r="C582" s="30"/>
      <c r="D582" s="30"/>
      <c r="E582" s="30"/>
      <c r="F582" s="30"/>
      <c r="G582" s="30"/>
      <c r="H582" s="30"/>
      <c r="I582" s="80"/>
    </row>
    <row r="583" spans="1:9" s="2" customFormat="1" ht="18" customHeight="1">
      <c r="A583" s="13"/>
      <c r="B583" s="28"/>
      <c r="C583" s="30"/>
      <c r="D583" s="30"/>
      <c r="E583" s="30"/>
      <c r="F583" s="30"/>
      <c r="G583" s="30"/>
      <c r="H583" s="30"/>
      <c r="I583" s="80"/>
    </row>
    <row r="584" spans="1:9" s="2" customFormat="1" ht="18" customHeight="1">
      <c r="A584" s="13"/>
      <c r="B584" s="28"/>
      <c r="C584" s="30"/>
      <c r="D584" s="30"/>
      <c r="E584" s="30"/>
      <c r="F584" s="30"/>
      <c r="G584" s="30"/>
      <c r="H584" s="30"/>
      <c r="I584" s="80"/>
    </row>
    <row r="585" spans="1:9" s="2" customFormat="1" ht="18" customHeight="1">
      <c r="A585" s="13"/>
      <c r="B585" s="28"/>
      <c r="C585" s="30"/>
      <c r="D585" s="30"/>
      <c r="E585" s="30"/>
      <c r="F585" s="30"/>
      <c r="G585" s="30"/>
      <c r="H585" s="30"/>
      <c r="I585" s="80"/>
    </row>
    <row r="586" spans="1:9" s="2" customFormat="1" ht="18" customHeight="1">
      <c r="A586" s="13"/>
      <c r="B586" s="28"/>
      <c r="C586" s="30"/>
      <c r="D586" s="30"/>
      <c r="E586" s="30"/>
      <c r="F586" s="30"/>
      <c r="G586" s="30"/>
      <c r="H586" s="30"/>
      <c r="I586" s="80"/>
    </row>
    <row r="587" spans="1:9" s="2" customFormat="1" ht="18" customHeight="1">
      <c r="A587" s="13"/>
      <c r="B587" s="28"/>
      <c r="C587" s="30"/>
      <c r="D587" s="30"/>
      <c r="E587" s="30"/>
      <c r="F587" s="30"/>
      <c r="G587" s="30"/>
      <c r="H587" s="30"/>
      <c r="I587" s="80"/>
    </row>
    <row r="588" spans="1:9" s="2" customFormat="1" ht="18" customHeight="1">
      <c r="A588" s="13"/>
      <c r="B588" s="28"/>
      <c r="C588" s="30"/>
      <c r="D588" s="30"/>
      <c r="E588" s="30"/>
      <c r="F588" s="30"/>
      <c r="G588" s="30"/>
      <c r="H588" s="30"/>
      <c r="I588" s="80"/>
    </row>
    <row r="589" spans="1:9" s="2" customFormat="1" ht="18" customHeight="1">
      <c r="A589" s="13"/>
      <c r="B589" s="28"/>
      <c r="C589" s="30"/>
      <c r="D589" s="30"/>
      <c r="E589" s="30"/>
      <c r="F589" s="30"/>
      <c r="G589" s="30"/>
      <c r="H589" s="30"/>
      <c r="I589" s="80"/>
    </row>
    <row r="590" spans="1:9" s="2" customFormat="1" ht="18" customHeight="1">
      <c r="A590" s="13"/>
      <c r="B590" s="28"/>
      <c r="C590" s="30"/>
      <c r="D590" s="30"/>
      <c r="E590" s="30"/>
      <c r="F590" s="30"/>
      <c r="G590" s="30"/>
      <c r="H590" s="30"/>
      <c r="I590" s="80"/>
    </row>
    <row r="591" spans="1:9" s="2" customFormat="1" ht="18" customHeight="1">
      <c r="A591" s="13"/>
      <c r="B591" s="28"/>
      <c r="C591" s="30"/>
      <c r="D591" s="30"/>
      <c r="E591" s="30"/>
      <c r="F591" s="30"/>
      <c r="G591" s="30"/>
      <c r="H591" s="30"/>
      <c r="I591" s="80"/>
    </row>
    <row r="592" spans="1:9" s="2" customFormat="1" ht="18" customHeight="1">
      <c r="A592" s="13"/>
      <c r="B592" s="28"/>
      <c r="C592" s="30"/>
      <c r="D592" s="30"/>
      <c r="E592" s="30"/>
      <c r="F592" s="30"/>
      <c r="G592" s="30"/>
      <c r="H592" s="30"/>
      <c r="I592" s="80"/>
    </row>
    <row r="593" spans="1:9" s="2" customFormat="1" ht="18" customHeight="1">
      <c r="A593" s="13"/>
      <c r="B593" s="28"/>
      <c r="C593" s="30"/>
      <c r="D593" s="30"/>
      <c r="E593" s="30"/>
      <c r="F593" s="30"/>
      <c r="G593" s="30"/>
      <c r="H593" s="30"/>
      <c r="I593" s="80"/>
    </row>
    <row r="594" spans="1:9" s="2" customFormat="1" ht="18" customHeight="1">
      <c r="A594" s="13"/>
      <c r="B594" s="28"/>
      <c r="C594" s="30"/>
      <c r="D594" s="30"/>
      <c r="E594" s="30"/>
      <c r="F594" s="30"/>
      <c r="G594" s="30"/>
      <c r="H594" s="30"/>
      <c r="I594" s="80"/>
    </row>
    <row r="595" spans="1:9" s="2" customFormat="1" ht="18" customHeight="1">
      <c r="A595" s="13"/>
      <c r="B595" s="28"/>
      <c r="C595" s="30"/>
      <c r="D595" s="30"/>
      <c r="E595" s="30"/>
      <c r="F595" s="30"/>
      <c r="G595" s="30"/>
      <c r="H595" s="30"/>
      <c r="I595" s="80"/>
    </row>
    <row r="596" spans="1:9" s="2" customFormat="1" ht="18" customHeight="1">
      <c r="A596" s="13"/>
      <c r="B596" s="28"/>
      <c r="C596" s="30"/>
      <c r="D596" s="30"/>
      <c r="E596" s="30"/>
      <c r="F596" s="30"/>
      <c r="G596" s="30"/>
      <c r="H596" s="30"/>
      <c r="I596" s="80"/>
    </row>
    <row r="597" spans="1:9" s="2" customFormat="1" ht="18" customHeight="1">
      <c r="A597" s="13"/>
      <c r="B597" s="28"/>
      <c r="C597" s="30"/>
      <c r="D597" s="30"/>
      <c r="E597" s="30"/>
      <c r="F597" s="30"/>
      <c r="G597" s="30"/>
      <c r="H597" s="30"/>
      <c r="I597" s="80"/>
    </row>
    <row r="598" spans="1:9" s="2" customFormat="1" ht="18" customHeight="1">
      <c r="A598" s="13"/>
      <c r="B598" s="28"/>
      <c r="C598" s="30"/>
      <c r="D598" s="30"/>
      <c r="E598" s="30"/>
      <c r="F598" s="30"/>
      <c r="G598" s="30"/>
      <c r="H598" s="30"/>
      <c r="I598" s="80"/>
    </row>
    <row r="599" spans="1:9" s="2" customFormat="1" ht="18" customHeight="1">
      <c r="A599" s="13"/>
      <c r="B599" s="28"/>
      <c r="C599" s="30"/>
      <c r="D599" s="30"/>
      <c r="E599" s="30"/>
      <c r="F599" s="30"/>
      <c r="G599" s="30"/>
      <c r="H599" s="30"/>
      <c r="I599" s="80"/>
    </row>
    <row r="600" spans="1:9" s="2" customFormat="1" ht="18" customHeight="1">
      <c r="A600" s="13"/>
      <c r="B600" s="28"/>
      <c r="C600" s="30"/>
      <c r="D600" s="30"/>
      <c r="E600" s="30"/>
      <c r="F600" s="30"/>
      <c r="G600" s="30"/>
      <c r="H600" s="30"/>
      <c r="I600" s="80"/>
    </row>
    <row r="601" spans="1:9" s="2" customFormat="1" ht="18" customHeight="1">
      <c r="A601" s="13"/>
      <c r="B601" s="28"/>
      <c r="C601" s="30"/>
      <c r="D601" s="30"/>
      <c r="E601" s="30"/>
      <c r="F601" s="30"/>
      <c r="G601" s="30"/>
      <c r="H601" s="30"/>
      <c r="I601" s="80"/>
    </row>
    <row r="602" spans="1:9" s="2" customFormat="1" ht="18" customHeight="1">
      <c r="A602" s="13"/>
      <c r="B602" s="28"/>
      <c r="C602" s="30"/>
      <c r="D602" s="30"/>
      <c r="E602" s="30"/>
      <c r="F602" s="30"/>
      <c r="G602" s="30"/>
      <c r="H602" s="30"/>
      <c r="I602" s="80"/>
    </row>
    <row r="603" spans="1:9" s="2" customFormat="1" ht="18" customHeight="1">
      <c r="A603" s="13"/>
      <c r="B603" s="28"/>
      <c r="C603" s="30"/>
      <c r="D603" s="30"/>
      <c r="E603" s="30"/>
      <c r="F603" s="30"/>
      <c r="G603" s="30"/>
      <c r="H603" s="30"/>
      <c r="I603" s="80"/>
    </row>
    <row r="604" spans="1:9" s="2" customFormat="1" ht="18" customHeight="1">
      <c r="A604" s="13"/>
      <c r="B604" s="28"/>
      <c r="C604" s="30"/>
      <c r="D604" s="30"/>
      <c r="E604" s="30"/>
      <c r="F604" s="30"/>
      <c r="G604" s="30"/>
      <c r="H604" s="30"/>
      <c r="I604" s="80"/>
    </row>
    <row r="605" spans="1:9" s="2" customFormat="1" ht="18" customHeight="1">
      <c r="A605" s="13"/>
      <c r="B605" s="28"/>
      <c r="C605" s="30"/>
      <c r="D605" s="30"/>
      <c r="E605" s="30"/>
      <c r="F605" s="30"/>
      <c r="G605" s="30"/>
      <c r="H605" s="30"/>
      <c r="I605" s="80"/>
    </row>
    <row r="606" spans="1:9" s="2" customFormat="1" ht="18" customHeight="1">
      <c r="A606" s="13"/>
      <c r="B606" s="28"/>
      <c r="C606" s="30"/>
      <c r="D606" s="30"/>
      <c r="E606" s="30"/>
      <c r="F606" s="30"/>
      <c r="G606" s="30"/>
      <c r="H606" s="30"/>
      <c r="I606" s="80"/>
    </row>
    <row r="607" spans="1:9" s="2" customFormat="1" ht="18" customHeight="1">
      <c r="A607" s="13"/>
      <c r="B607" s="28"/>
      <c r="C607" s="30"/>
      <c r="D607" s="30"/>
      <c r="E607" s="30"/>
      <c r="F607" s="30"/>
      <c r="G607" s="30"/>
      <c r="H607" s="30"/>
      <c r="I607" s="80"/>
    </row>
    <row r="608" spans="1:9" s="2" customFormat="1" ht="18" customHeight="1">
      <c r="A608" s="13"/>
      <c r="B608" s="28"/>
      <c r="C608" s="30"/>
      <c r="D608" s="30"/>
      <c r="E608" s="30"/>
      <c r="F608" s="30"/>
      <c r="G608" s="30"/>
      <c r="H608" s="30"/>
      <c r="I608" s="80"/>
    </row>
    <row r="609" spans="1:9" s="2" customFormat="1" ht="18" customHeight="1">
      <c r="A609" s="13"/>
      <c r="B609" s="28"/>
      <c r="C609" s="30"/>
      <c r="D609" s="30"/>
      <c r="E609" s="30"/>
      <c r="F609" s="30"/>
      <c r="G609" s="30"/>
      <c r="H609" s="30"/>
      <c r="I609" s="80"/>
    </row>
    <row r="610" spans="1:9" s="2" customFormat="1" ht="18" customHeight="1">
      <c r="A610" s="13"/>
      <c r="B610" s="28"/>
      <c r="C610" s="30"/>
      <c r="D610" s="30"/>
      <c r="E610" s="30"/>
      <c r="F610" s="30"/>
      <c r="G610" s="30"/>
      <c r="H610" s="30"/>
      <c r="I610" s="80"/>
    </row>
    <row r="611" spans="1:9" s="2" customFormat="1" ht="18" customHeight="1">
      <c r="A611" s="13"/>
      <c r="B611" s="28"/>
      <c r="C611" s="30"/>
      <c r="D611" s="30"/>
      <c r="E611" s="30"/>
      <c r="F611" s="30"/>
      <c r="G611" s="30"/>
      <c r="H611" s="30"/>
      <c r="I611" s="80"/>
    </row>
    <row r="612" spans="1:9" s="2" customFormat="1" ht="18" customHeight="1">
      <c r="A612" s="13"/>
      <c r="B612" s="28"/>
      <c r="C612" s="30"/>
      <c r="D612" s="30"/>
      <c r="E612" s="30"/>
      <c r="F612" s="30"/>
      <c r="G612" s="30"/>
      <c r="H612" s="30"/>
      <c r="I612" s="80"/>
    </row>
    <row r="613" spans="1:9" s="2" customFormat="1" ht="18" customHeight="1">
      <c r="A613" s="13"/>
      <c r="B613" s="28"/>
      <c r="C613" s="30"/>
      <c r="D613" s="30"/>
      <c r="E613" s="30"/>
      <c r="F613" s="30"/>
      <c r="G613" s="30"/>
      <c r="H613" s="30"/>
      <c r="I613" s="80"/>
    </row>
    <row r="614" spans="1:9" s="2" customFormat="1" ht="18" customHeight="1">
      <c r="A614" s="13"/>
      <c r="B614" s="28"/>
      <c r="C614" s="30"/>
      <c r="D614" s="30"/>
      <c r="E614" s="30"/>
      <c r="F614" s="30"/>
      <c r="G614" s="30"/>
      <c r="H614" s="30"/>
      <c r="I614" s="80"/>
    </row>
    <row r="615" spans="1:9" s="2" customFormat="1" ht="18" customHeight="1">
      <c r="A615" s="13"/>
      <c r="B615" s="28"/>
      <c r="C615" s="30"/>
      <c r="D615" s="30"/>
      <c r="E615" s="30"/>
      <c r="F615" s="30"/>
      <c r="G615" s="30"/>
      <c r="H615" s="30"/>
      <c r="I615" s="80"/>
    </row>
    <row r="616" spans="1:9" s="2" customFormat="1" ht="18" customHeight="1">
      <c r="A616" s="13"/>
      <c r="B616" s="28"/>
      <c r="C616" s="30"/>
      <c r="D616" s="30"/>
      <c r="E616" s="30"/>
      <c r="F616" s="30"/>
      <c r="G616" s="30"/>
      <c r="H616" s="30"/>
      <c r="I616" s="80"/>
    </row>
    <row r="617" spans="1:9" s="2" customFormat="1" ht="18" customHeight="1">
      <c r="A617" s="13"/>
      <c r="B617" s="28"/>
      <c r="C617" s="30"/>
      <c r="D617" s="30"/>
      <c r="E617" s="30"/>
      <c r="F617" s="30"/>
      <c r="G617" s="30"/>
      <c r="H617" s="30"/>
      <c r="I617" s="80"/>
    </row>
    <row r="618" spans="1:9" s="2" customFormat="1" ht="18" customHeight="1">
      <c r="A618" s="13"/>
      <c r="B618" s="28"/>
      <c r="C618" s="30"/>
      <c r="D618" s="30"/>
      <c r="E618" s="30"/>
      <c r="F618" s="30"/>
      <c r="G618" s="30"/>
      <c r="H618" s="30"/>
      <c r="I618" s="80"/>
    </row>
    <row r="619" spans="1:9" s="2" customFormat="1" ht="18" customHeight="1">
      <c r="A619" s="13"/>
      <c r="B619" s="28"/>
      <c r="C619" s="30"/>
      <c r="D619" s="30"/>
      <c r="E619" s="30"/>
      <c r="F619" s="30"/>
      <c r="G619" s="30"/>
      <c r="H619" s="30"/>
      <c r="I619" s="80"/>
    </row>
    <row r="620" spans="1:9" s="2" customFormat="1" ht="18" customHeight="1">
      <c r="A620" s="13"/>
      <c r="B620" s="28"/>
      <c r="C620" s="30"/>
      <c r="D620" s="30"/>
      <c r="E620" s="30"/>
      <c r="F620" s="30"/>
      <c r="G620" s="30"/>
      <c r="H620" s="30"/>
      <c r="I620" s="80"/>
    </row>
    <row r="621" spans="1:9" s="2" customFormat="1" ht="18" customHeight="1">
      <c r="A621" s="13"/>
      <c r="B621" s="28"/>
      <c r="C621" s="30"/>
      <c r="D621" s="30"/>
      <c r="E621" s="30"/>
      <c r="F621" s="30"/>
      <c r="G621" s="30"/>
      <c r="H621" s="30"/>
      <c r="I621" s="80"/>
    </row>
    <row r="622" spans="1:9" s="2" customFormat="1" ht="18" customHeight="1">
      <c r="A622" s="13"/>
      <c r="B622" s="28"/>
      <c r="C622" s="30"/>
      <c r="D622" s="30"/>
      <c r="E622" s="30"/>
      <c r="F622" s="30"/>
      <c r="G622" s="30"/>
      <c r="H622" s="30"/>
      <c r="I622" s="80"/>
    </row>
    <row r="623" spans="1:9" s="2" customFormat="1" ht="18" customHeight="1">
      <c r="A623" s="13"/>
      <c r="B623" s="28"/>
      <c r="C623" s="30"/>
      <c r="D623" s="30"/>
      <c r="E623" s="30"/>
      <c r="F623" s="30"/>
      <c r="G623" s="30"/>
      <c r="H623" s="30"/>
      <c r="I623" s="80"/>
    </row>
    <row r="624" spans="1:9" s="2" customFormat="1" ht="18" customHeight="1">
      <c r="A624" s="13"/>
      <c r="B624" s="28"/>
      <c r="C624" s="30"/>
      <c r="D624" s="30"/>
      <c r="E624" s="30"/>
      <c r="F624" s="30"/>
      <c r="G624" s="30"/>
      <c r="H624" s="30"/>
      <c r="I624" s="80"/>
    </row>
    <row r="625" spans="1:9" s="2" customFormat="1" ht="18" customHeight="1">
      <c r="A625" s="13"/>
      <c r="B625" s="28"/>
      <c r="C625" s="30"/>
      <c r="D625" s="30"/>
      <c r="E625" s="30"/>
      <c r="F625" s="30"/>
      <c r="G625" s="30"/>
      <c r="H625" s="30"/>
      <c r="I625" s="80"/>
    </row>
    <row r="626" spans="1:9" s="2" customFormat="1" ht="18" customHeight="1">
      <c r="A626" s="13"/>
      <c r="B626" s="28"/>
      <c r="C626" s="30"/>
      <c r="D626" s="30"/>
      <c r="E626" s="30"/>
      <c r="F626" s="30"/>
      <c r="G626" s="30"/>
      <c r="H626" s="30"/>
      <c r="I626" s="80"/>
    </row>
    <row r="627" spans="1:9" s="2" customFormat="1" ht="18" customHeight="1">
      <c r="A627" s="13"/>
      <c r="B627" s="28"/>
      <c r="C627" s="30"/>
      <c r="D627" s="30"/>
      <c r="E627" s="30"/>
      <c r="F627" s="30"/>
      <c r="G627" s="30"/>
      <c r="H627" s="30"/>
      <c r="I627" s="80"/>
    </row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spans="1:9" s="2" customFormat="1" ht="18" customHeight="1">
      <c r="A639" s="13"/>
      <c r="B639" s="28"/>
      <c r="C639" s="30"/>
      <c r="D639" s="30"/>
      <c r="E639" s="30"/>
      <c r="F639" s="30"/>
      <c r="G639" s="30"/>
      <c r="H639" s="30"/>
      <c r="I639" s="80"/>
    </row>
    <row r="640" ht="18" customHeight="1"/>
    <row r="641" ht="18" customHeight="1"/>
    <row r="642" ht="18" customHeight="1"/>
    <row r="643" ht="18" customHeight="1"/>
    <row r="644" ht="18" customHeight="1"/>
    <row r="645" spans="1:9" s="2" customFormat="1" ht="18" customHeight="1">
      <c r="A645" s="13"/>
      <c r="B645" s="28"/>
      <c r="C645" s="30"/>
      <c r="D645" s="30"/>
      <c r="E645" s="30"/>
      <c r="F645" s="30"/>
      <c r="G645" s="30"/>
      <c r="H645" s="30"/>
      <c r="I645" s="80"/>
    </row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spans="1:9" s="2" customFormat="1" ht="18" customHeight="1">
      <c r="A655" s="13"/>
      <c r="B655" s="28"/>
      <c r="C655" s="30"/>
      <c r="D655" s="30"/>
      <c r="E655" s="30"/>
      <c r="F655" s="30"/>
      <c r="G655" s="30"/>
      <c r="H655" s="30"/>
      <c r="I655" s="80"/>
    </row>
    <row r="656" ht="18" customHeight="1"/>
    <row r="657" ht="18" customHeight="1"/>
    <row r="658" ht="18" customHeight="1"/>
    <row r="659" spans="1:9" s="2" customFormat="1" ht="18" customHeight="1">
      <c r="A659" s="13"/>
      <c r="B659" s="28"/>
      <c r="C659" s="30"/>
      <c r="D659" s="30"/>
      <c r="E659" s="30"/>
      <c r="F659" s="30"/>
      <c r="G659" s="30"/>
      <c r="H659" s="30"/>
      <c r="I659" s="80"/>
    </row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spans="1:9" s="2" customFormat="1" ht="18" customHeight="1">
      <c r="A681" s="13"/>
      <c r="B681" s="28"/>
      <c r="C681" s="30"/>
      <c r="D681" s="30"/>
      <c r="E681" s="30"/>
      <c r="F681" s="30"/>
      <c r="G681" s="30"/>
      <c r="H681" s="30"/>
      <c r="I681" s="80"/>
    </row>
    <row r="682" spans="1:9" s="2" customFormat="1" ht="18" customHeight="1">
      <c r="A682" s="13"/>
      <c r="B682" s="28"/>
      <c r="C682" s="30"/>
      <c r="D682" s="30"/>
      <c r="E682" s="30"/>
      <c r="F682" s="30"/>
      <c r="G682" s="30"/>
      <c r="H682" s="30"/>
      <c r="I682" s="80"/>
    </row>
    <row r="683" spans="1:9" s="3" customFormat="1" ht="18" customHeight="1">
      <c r="A683" s="13"/>
      <c r="B683" s="28"/>
      <c r="C683" s="30"/>
      <c r="D683" s="30"/>
      <c r="E683" s="30"/>
      <c r="F683" s="30"/>
      <c r="G683" s="30"/>
      <c r="H683" s="30"/>
      <c r="I683" s="80"/>
    </row>
    <row r="684" spans="1:9" s="3" customFormat="1" ht="18" customHeight="1">
      <c r="A684" s="13"/>
      <c r="B684" s="28"/>
      <c r="C684" s="30"/>
      <c r="D684" s="30"/>
      <c r="E684" s="30"/>
      <c r="F684" s="30"/>
      <c r="G684" s="30"/>
      <c r="H684" s="30"/>
      <c r="I684" s="80"/>
    </row>
    <row r="685" spans="1:9" s="3" customFormat="1" ht="18" customHeight="1">
      <c r="A685" s="13"/>
      <c r="B685" s="28"/>
      <c r="C685" s="30"/>
      <c r="D685" s="30"/>
      <c r="E685" s="30"/>
      <c r="F685" s="30"/>
      <c r="G685" s="30"/>
      <c r="H685" s="30"/>
      <c r="I685" s="80"/>
    </row>
    <row r="686" spans="1:9" s="3" customFormat="1" ht="18" customHeight="1">
      <c r="A686" s="13"/>
      <c r="B686" s="28"/>
      <c r="C686" s="30"/>
      <c r="D686" s="30"/>
      <c r="E686" s="30"/>
      <c r="F686" s="30"/>
      <c r="G686" s="30"/>
      <c r="H686" s="30"/>
      <c r="I686" s="80"/>
    </row>
    <row r="687" spans="1:9" s="3" customFormat="1" ht="18" customHeight="1">
      <c r="A687" s="13"/>
      <c r="B687" s="28"/>
      <c r="C687" s="30"/>
      <c r="D687" s="30"/>
      <c r="E687" s="30"/>
      <c r="F687" s="30"/>
      <c r="G687" s="30"/>
      <c r="H687" s="30"/>
      <c r="I687" s="80"/>
    </row>
    <row r="688" spans="1:9" s="3" customFormat="1" ht="18" customHeight="1">
      <c r="A688" s="13"/>
      <c r="B688" s="28"/>
      <c r="C688" s="30"/>
      <c r="D688" s="30"/>
      <c r="E688" s="30"/>
      <c r="F688" s="30"/>
      <c r="G688" s="30"/>
      <c r="H688" s="30"/>
      <c r="I688" s="80"/>
    </row>
    <row r="689" spans="1:9" s="3" customFormat="1" ht="18" customHeight="1">
      <c r="A689" s="13"/>
      <c r="B689" s="28"/>
      <c r="C689" s="30"/>
      <c r="D689" s="30"/>
      <c r="E689" s="30"/>
      <c r="F689" s="30"/>
      <c r="G689" s="30"/>
      <c r="H689" s="30"/>
      <c r="I689" s="80"/>
    </row>
    <row r="690" spans="1:9" s="3" customFormat="1" ht="18" customHeight="1">
      <c r="A690" s="13"/>
      <c r="B690" s="28"/>
      <c r="C690" s="30"/>
      <c r="D690" s="30"/>
      <c r="E690" s="30"/>
      <c r="F690" s="30"/>
      <c r="G690" s="30"/>
      <c r="H690" s="30"/>
      <c r="I690" s="80"/>
    </row>
    <row r="691" spans="1:9" s="3" customFormat="1" ht="18" customHeight="1">
      <c r="A691" s="13"/>
      <c r="B691" s="28"/>
      <c r="C691" s="30"/>
      <c r="D691" s="30"/>
      <c r="E691" s="30"/>
      <c r="F691" s="30"/>
      <c r="G691" s="30"/>
      <c r="H691" s="30"/>
      <c r="I691" s="80"/>
    </row>
    <row r="692" spans="1:9" s="3" customFormat="1" ht="18" customHeight="1">
      <c r="A692" s="13"/>
      <c r="B692" s="28"/>
      <c r="C692" s="30"/>
      <c r="D692" s="30"/>
      <c r="E692" s="30"/>
      <c r="F692" s="30"/>
      <c r="G692" s="30"/>
      <c r="H692" s="30"/>
      <c r="I692" s="80"/>
    </row>
    <row r="693" spans="1:9" s="4" customFormat="1" ht="18" customHeight="1">
      <c r="A693" s="13"/>
      <c r="B693" s="28"/>
      <c r="C693" s="30"/>
      <c r="D693" s="30"/>
      <c r="E693" s="30"/>
      <c r="F693" s="30"/>
      <c r="G693" s="30"/>
      <c r="H693" s="30"/>
      <c r="I693" s="80"/>
    </row>
    <row r="694" spans="1:9" s="3" customFormat="1" ht="18" customHeight="1">
      <c r="A694" s="13"/>
      <c r="B694" s="28"/>
      <c r="C694" s="30"/>
      <c r="D694" s="30"/>
      <c r="E694" s="30"/>
      <c r="F694" s="30"/>
      <c r="G694" s="30"/>
      <c r="H694" s="30"/>
      <c r="I694" s="80"/>
    </row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spans="1:9" s="2" customFormat="1" ht="18" customHeight="1">
      <c r="A712" s="13"/>
      <c r="B712" s="28"/>
      <c r="C712" s="30"/>
      <c r="D712" s="30"/>
      <c r="E712" s="30"/>
      <c r="F712" s="30"/>
      <c r="G712" s="30"/>
      <c r="H712" s="30"/>
      <c r="I712" s="80"/>
    </row>
    <row r="713" ht="18" customHeight="1"/>
    <row r="714" spans="1:9" s="2" customFormat="1" ht="18" customHeight="1">
      <c r="A714" s="13"/>
      <c r="B714" s="28"/>
      <c r="C714" s="30"/>
      <c r="D714" s="30"/>
      <c r="E714" s="30"/>
      <c r="F714" s="30"/>
      <c r="G714" s="30"/>
      <c r="H714" s="30"/>
      <c r="I714" s="80"/>
    </row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</sheetData>
  <sheetProtection password="B6D8" sheet="1"/>
  <mergeCells count="5">
    <mergeCell ref="A1:I1"/>
    <mergeCell ref="A2:I2"/>
    <mergeCell ref="A3:I3"/>
    <mergeCell ref="A4:I4"/>
    <mergeCell ref="C151:D151"/>
  </mergeCells>
  <conditionalFormatting sqref="I7:I146">
    <cfRule type="cellIs" priority="1" dxfId="0" operator="equal" stopIfTrue="1">
      <formula>1</formula>
    </cfRule>
  </conditionalFormatting>
  <printOptions horizontalCentered="1"/>
  <pageMargins left="0.25" right="0.25" top="0.75" bottom="0.75" header="0.3" footer="0.3"/>
  <pageSetup horizontalDpi="600" verticalDpi="600" orientation="portrait" paperSize="9" scale="67" r:id="rId1"/>
  <rowBreaks count="1" manualBreakCount="1"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EFOA</dc:creator>
  <cp:keywords/>
  <dc:description/>
  <cp:lastModifiedBy>proplan-p096580</cp:lastModifiedBy>
  <cp:lastPrinted>2015-06-02T14:02:58Z</cp:lastPrinted>
  <dcterms:created xsi:type="dcterms:W3CDTF">2002-12-27T10:14:11Z</dcterms:created>
  <dcterms:modified xsi:type="dcterms:W3CDTF">2015-06-18T12:01:22Z</dcterms:modified>
  <cp:category/>
  <cp:version/>
  <cp:contentType/>
  <cp:contentStatus/>
</cp:coreProperties>
</file>