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Planilha" sheetId="1" r:id="rId1"/>
    <sheet name="Cronograma" sheetId="2" r:id="rId2"/>
  </sheets>
  <definedNames>
    <definedName name="_xlnm.Print_Area" localSheetId="1">'Cronograma'!$A$7:$M$270</definedName>
    <definedName name="_xlnm.Print_Area" localSheetId="0">'Planilha'!$A$1:$I$272</definedName>
  </definedNames>
  <calcPr fullCalcOnLoad="1"/>
</workbook>
</file>

<file path=xl/sharedStrings.xml><?xml version="1.0" encoding="utf-8"?>
<sst xmlns="http://schemas.openxmlformats.org/spreadsheetml/2006/main" count="1100" uniqueCount="441">
  <si>
    <t>1.5</t>
  </si>
  <si>
    <t>Limpeza e entrega final</t>
  </si>
  <si>
    <t>ITEM</t>
  </si>
  <si>
    <t>DESCRIÇÃO</t>
  </si>
  <si>
    <t>UNID</t>
  </si>
  <si>
    <t>QUANT.</t>
  </si>
  <si>
    <t>PREÇO TOTAL</t>
  </si>
  <si>
    <t>1.0</t>
  </si>
  <si>
    <t>SERVIÇOS PRELIMINARES:</t>
  </si>
  <si>
    <t xml:space="preserve"> </t>
  </si>
  <si>
    <t>1.1</t>
  </si>
  <si>
    <t>1.2</t>
  </si>
  <si>
    <t>1.3</t>
  </si>
  <si>
    <t>1.4</t>
  </si>
  <si>
    <t>Subtotal</t>
  </si>
  <si>
    <t>2.0</t>
  </si>
  <si>
    <t>FUNDAÇÕES:</t>
  </si>
  <si>
    <t>2.1</t>
  </si>
  <si>
    <t>2.2</t>
  </si>
  <si>
    <t>2.3</t>
  </si>
  <si>
    <t>2.4</t>
  </si>
  <si>
    <t>3.0</t>
  </si>
  <si>
    <t>ESTRUTURA:</t>
  </si>
  <si>
    <t>3.1</t>
  </si>
  <si>
    <t xml:space="preserve">                                      aço</t>
  </si>
  <si>
    <t>3.2</t>
  </si>
  <si>
    <t>3.3</t>
  </si>
  <si>
    <t>3.4</t>
  </si>
  <si>
    <t>4.0</t>
  </si>
  <si>
    <t>5.0</t>
  </si>
  <si>
    <t>5.1</t>
  </si>
  <si>
    <t>COBERTURA</t>
  </si>
  <si>
    <t>DIVERSOS</t>
  </si>
  <si>
    <t>TOTAL GERAL</t>
  </si>
  <si>
    <t>3.5</t>
  </si>
  <si>
    <t>m²</t>
  </si>
  <si>
    <t>m³</t>
  </si>
  <si>
    <t>Kg</t>
  </si>
  <si>
    <t>Escavação manual  de baldrames</t>
  </si>
  <si>
    <t>4.1</t>
  </si>
  <si>
    <t>Marcação da obra (topografia, nivelamento, posicionamento das fundações)</t>
  </si>
  <si>
    <t>TOTAL</t>
  </si>
  <si>
    <t>MÊS</t>
  </si>
  <si>
    <t>1º MÊS</t>
  </si>
  <si>
    <t>2º MÊS</t>
  </si>
  <si>
    <t>3º MÊS</t>
  </si>
  <si>
    <t>MATERIAL</t>
  </si>
  <si>
    <t>MDO</t>
  </si>
  <si>
    <t xml:space="preserve">                                     aço</t>
  </si>
  <si>
    <t xml:space="preserve">                                      concreto         fck = 25Mpa</t>
  </si>
  <si>
    <t xml:space="preserve">                                     concreto         fck = 25Mpa</t>
  </si>
  <si>
    <t>BDI</t>
  </si>
  <si>
    <t>TOTAL C/ BDI</t>
  </si>
  <si>
    <t>12.1</t>
  </si>
  <si>
    <t>12.2</t>
  </si>
  <si>
    <t>unid</t>
  </si>
  <si>
    <t>12.3</t>
  </si>
  <si>
    <t>Calhas em chapas galvanizadas   nº 24</t>
  </si>
  <si>
    <t>m</t>
  </si>
  <si>
    <t>12.4</t>
  </si>
  <si>
    <t>Rufos metálicos  em chapas   nº 24</t>
  </si>
  <si>
    <t>12.5</t>
  </si>
  <si>
    <t>Chapins metálicos de proteção  em chapas  nº  24</t>
  </si>
  <si>
    <t>Acessórios, parafusos, conexões em PVC, vedantes, arruelas, etc.</t>
  </si>
  <si>
    <t xml:space="preserve">Telha de metálica tipo "sandwich" ( pintada na face superior) </t>
  </si>
  <si>
    <r>
      <t xml:space="preserve">Madeira roliça p/ escoramento em peças de  </t>
    </r>
    <r>
      <rPr>
        <sz val="12"/>
        <rFont val="Calibri"/>
        <family val="2"/>
      </rPr>
      <t>±</t>
    </r>
    <r>
      <rPr>
        <sz val="12"/>
        <rFont val="Arial"/>
        <family val="2"/>
      </rPr>
      <t xml:space="preserve"> 4m</t>
    </r>
  </si>
  <si>
    <t>VEDAÇÃO:</t>
  </si>
  <si>
    <t>REVESTIMENTO:</t>
  </si>
  <si>
    <t>Chapisco</t>
  </si>
  <si>
    <t>Emboço</t>
  </si>
  <si>
    <t xml:space="preserve">Gesso em teto sobre laje treliçada c/ enchimento de EPS </t>
  </si>
  <si>
    <t>Cerâmica 20x20cm PEI3 esmaltada</t>
  </si>
  <si>
    <t>PAVIMENTAÇÃO:</t>
  </si>
  <si>
    <t>INSTALAÇÕES HIDROSSANITÁRIAS</t>
  </si>
  <si>
    <t>Padrão de entrada (DEMAE - Poços de Caldas) instalado</t>
  </si>
  <si>
    <t>Joelho 90° soldável Ø = 25mm</t>
  </si>
  <si>
    <t>Curva 90° soldável Ø = 25mm</t>
  </si>
  <si>
    <t>Adaptador soldável c/ flange livre p/ caixa d'água de  Ø = 25mm - ¾"</t>
  </si>
  <si>
    <t>Esgoto Sanitário</t>
  </si>
  <si>
    <t>Caixa de Inspeção simples de alvenaria  60x60cm c/tampa de concreto</t>
  </si>
  <si>
    <t>Vávula metálica p/ lavatório   c/ unho  Ø = 1"</t>
  </si>
  <si>
    <t>Vávula metálica p/ tanque  c/ unho      Ø = 1"</t>
  </si>
  <si>
    <t>Vávula metálica p/ pia  c/ unho            Ø = 1 ½"</t>
  </si>
  <si>
    <t>Luva de correr     Ø = 150mm</t>
  </si>
  <si>
    <t>Acessórios,cola, vedarosca.</t>
  </si>
  <si>
    <t>Esgoto Pluvial</t>
  </si>
  <si>
    <t>Joelho 90°  Ø = 150mm</t>
  </si>
  <si>
    <t>Metais</t>
  </si>
  <si>
    <t xml:space="preserve">Torneira cromada p/ lavatório automática    Ø = 25mm - ½"  </t>
  </si>
  <si>
    <t>Louças</t>
  </si>
  <si>
    <t>Cuba de louça branca  tamanho grande</t>
  </si>
  <si>
    <t>Vaso sanitário c/ caixa de descarga acoplada, branco</t>
  </si>
  <si>
    <t>Tanque de louça c/ coluna</t>
  </si>
  <si>
    <t>Outros</t>
  </si>
  <si>
    <t>Cuba de aço inoxidável AISI 304 Chapa nº 18 de 50x40x18cm</t>
  </si>
  <si>
    <t>ESQUADRIAS DE ALUMÍNIO</t>
  </si>
  <si>
    <t>ESQUADRIAS METÁLICAS</t>
  </si>
  <si>
    <t>PINTURA</t>
  </si>
  <si>
    <t>Acessórios, fita crepe, solventes, rolos, etc.</t>
  </si>
  <si>
    <t xml:space="preserve">Impermeabilização das marquizes </t>
  </si>
  <si>
    <t>Kit de segurança p/ deficiente físico (2 barras de parede + 1 barra p/ porta)</t>
  </si>
  <si>
    <t>4.2</t>
  </si>
  <si>
    <t>5.2</t>
  </si>
  <si>
    <t>Caixas d'água de fibra de 5000 litros</t>
  </si>
  <si>
    <t>6.1</t>
  </si>
  <si>
    <t>6.0</t>
  </si>
  <si>
    <t>6.2</t>
  </si>
  <si>
    <t>6.3</t>
  </si>
  <si>
    <t>6.4</t>
  </si>
  <si>
    <t>6.5</t>
  </si>
  <si>
    <t>7.0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</si>
  <si>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</si>
  <si>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</si>
  <si>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</si>
  <si>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</si>
  <si>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</si>
  <si>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</si>
  <si>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</si>
  <si>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</si>
  <si>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</si>
  <si>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</si>
  <si>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</si>
  <si>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</si>
  <si>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</si>
  <si>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8.0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</si>
  <si>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</si>
  <si>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</si>
  <si>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</si>
  <si>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</si>
  <si>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</si>
  <si>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</si>
  <si>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</si>
  <si>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</si>
  <si>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</si>
  <si>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</si>
  <si>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</si>
  <si>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</si>
  <si>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</si>
  <si>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</si>
  <si>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</si>
  <si>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</si>
  <si>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</si>
  <si>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</si>
  <si>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</si>
  <si>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</si>
  <si>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</si>
  <si>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</si>
  <si>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</si>
  <si>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</si>
  <si>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</si>
  <si>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</si>
  <si>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</si>
  <si>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</si>
  <si>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</si>
  <si>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</si>
  <si>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</si>
  <si>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</si>
  <si>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</si>
  <si>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</si>
  <si>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</si>
  <si>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</si>
  <si>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</si>
  <si>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</si>
  <si>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</si>
  <si>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</si>
  <si>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</si>
  <si>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</si>
  <si>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</si>
  <si>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</si>
  <si>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</si>
  <si>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</si>
  <si>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</si>
  <si>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</si>
  <si>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</si>
  <si>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</si>
  <si>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</si>
  <si>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</si>
  <si>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</si>
  <si>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</si>
  <si>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</si>
  <si>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</si>
  <si>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</si>
  <si>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</si>
  <si>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</si>
  <si>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</si>
  <si>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</si>
  <si>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</si>
  <si>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</si>
  <si>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</si>
  <si>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</si>
  <si>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</si>
  <si>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</si>
  <si>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</si>
  <si>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</si>
  <si>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</si>
  <si>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</si>
  <si>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</si>
  <si>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</si>
  <si>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</si>
  <si>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</si>
  <si>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</si>
  <si>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</si>
  <si>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</si>
  <si>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</si>
  <si>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</si>
  <si>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</si>
  <si>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</si>
  <si>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</si>
  <si>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 xml:space="preserve">Luva PVC soldável               Ø = 25mm  </t>
  </si>
  <si>
    <t>unid.</t>
  </si>
  <si>
    <t>9.0</t>
  </si>
  <si>
    <t>9.1</t>
  </si>
  <si>
    <t>9.2</t>
  </si>
  <si>
    <t>9.3</t>
  </si>
  <si>
    <t>9.4</t>
  </si>
  <si>
    <t>9.5</t>
  </si>
  <si>
    <t>9.6</t>
  </si>
  <si>
    <t>9.7</t>
  </si>
  <si>
    <t>9.8</t>
  </si>
  <si>
    <t>10.0</t>
  </si>
  <si>
    <t>10.1</t>
  </si>
  <si>
    <t>10.2</t>
  </si>
  <si>
    <t>10.3</t>
  </si>
  <si>
    <t>11.0</t>
  </si>
  <si>
    <t>11.1</t>
  </si>
  <si>
    <t>11.2</t>
  </si>
  <si>
    <t>11.3</t>
  </si>
  <si>
    <t>12.0</t>
  </si>
  <si>
    <t>13.0</t>
  </si>
  <si>
    <t>13.1</t>
  </si>
  <si>
    <t>14.0</t>
  </si>
  <si>
    <t>14.1</t>
  </si>
  <si>
    <t>14.2</t>
  </si>
  <si>
    <t>14.3</t>
  </si>
  <si>
    <t>14.4</t>
  </si>
  <si>
    <t>14.5</t>
  </si>
  <si>
    <t>14.6</t>
  </si>
  <si>
    <t>15.0</t>
  </si>
  <si>
    <t>Esmalte Sintético</t>
  </si>
  <si>
    <t>16.0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</si>
  <si>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</si>
  <si>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</si>
  <si>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</si>
  <si>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</si>
  <si>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</si>
  <si>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</si>
  <si>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</si>
  <si>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</si>
  <si>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</si>
  <si>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4º MÊS</t>
  </si>
  <si>
    <t>5º MÊS</t>
  </si>
  <si>
    <t>6º MÊS</t>
  </si>
  <si>
    <t>Serv.</t>
  </si>
  <si>
    <t>Conj.</t>
  </si>
  <si>
    <t>15.1</t>
  </si>
  <si>
    <t>Escavação mecânica de estacas Ø = 25cm  h = 6m</t>
  </si>
  <si>
    <t>Escavação mecânica de estacas Ø = 38cm (trado helicoidal)</t>
  </si>
  <si>
    <t>2.5</t>
  </si>
  <si>
    <t>Blocos                          formas</t>
  </si>
  <si>
    <t>3.8</t>
  </si>
  <si>
    <t>3.9</t>
  </si>
  <si>
    <t>Placas de obra em chapa galvanizada nº 22 de 200x250cm</t>
  </si>
  <si>
    <t>Instalação de Canteiro (escritórios, depósito, vastiários, sanitários, etc.)</t>
  </si>
  <si>
    <t>Padrão de entrada de água (concessionária local)</t>
  </si>
  <si>
    <t>Padrão de entrada de energia elétrica (concessionária local)</t>
  </si>
  <si>
    <t>1.6</t>
  </si>
  <si>
    <t>Chapa compensada resinada de 110x220cm  # = 14mm p/ tapume</t>
  </si>
  <si>
    <t>1.7</t>
  </si>
  <si>
    <t>Pontaletes de madeira roliça de h = 3m p/ tapume</t>
  </si>
  <si>
    <t>1.8</t>
  </si>
  <si>
    <t>Acessórios p/ o tapume (pregos, sarrafos de tábuas e etc.)</t>
  </si>
  <si>
    <t>1.9</t>
  </si>
  <si>
    <t>ADMINISTRAÇÃO LOCAL</t>
  </si>
  <si>
    <t>Licenças, taxas e aprovação de planta (Alvará)</t>
  </si>
  <si>
    <t>Gestão da Obra - (Admin. Obra, Gestão de RH, Seg. Trab., Manut. Equip.)</t>
  </si>
  <si>
    <t>Mês</t>
  </si>
  <si>
    <t>Material de escritório e limpeza</t>
  </si>
  <si>
    <t>Impermeabilização das Vigas Baldrames</t>
  </si>
  <si>
    <t>3.6</t>
  </si>
  <si>
    <t>3.7</t>
  </si>
  <si>
    <t>Adaptador soldável curto c/ bolsa-rosca p/ registro Ø = 25mm - ¾"</t>
  </si>
  <si>
    <t>Bolsa de ligação p/ vaso sanitário  Ø = 1 ½"</t>
  </si>
  <si>
    <t>Engate flexível cromado c/ canopla  Ø = ½"    c=40cm</t>
  </si>
  <si>
    <t>Joelho 90° c/ anel p/ esgoto secundário Ø = 40mm - 1 ½"</t>
  </si>
  <si>
    <t>Torneira cromada p/pia               Ø = 25mm - ½"</t>
  </si>
  <si>
    <t>Torneira cromada p/ tanque        Ø = 25mm - ¾"</t>
  </si>
  <si>
    <t>Escavação manual  de blocos</t>
  </si>
  <si>
    <t>Reaterro e compactação de vigas baldrames e blocos</t>
  </si>
  <si>
    <t>3.10</t>
  </si>
  <si>
    <t>Vigas Baldrames           formas</t>
  </si>
  <si>
    <t>Estacas  Ø = 38cm       aço</t>
  </si>
  <si>
    <t xml:space="preserve">                                     concreto          fck = 20Mpa</t>
  </si>
  <si>
    <t>Estacas  Ø = 25cm       aço</t>
  </si>
  <si>
    <t>Pilares                            formas</t>
  </si>
  <si>
    <t>Vigas                              formas</t>
  </si>
  <si>
    <t>4.3</t>
  </si>
  <si>
    <t>Laje maciça                     formas</t>
  </si>
  <si>
    <t>4.4</t>
  </si>
  <si>
    <t>Escada                           formas</t>
  </si>
  <si>
    <t>4.5</t>
  </si>
  <si>
    <t>Laje Treliça de piso</t>
  </si>
  <si>
    <t>4.6</t>
  </si>
  <si>
    <t>CANALETAS DE DRENAGEM</t>
  </si>
  <si>
    <t>Regularização de Contrapiso em argamassa cimento / areia traço 1:3 (externo)</t>
  </si>
  <si>
    <t>Soleira de granito cinza p/ porta  30x160cm</t>
  </si>
  <si>
    <t>Soleira de granito cinza p/ porta  30x90cm</t>
  </si>
  <si>
    <t>Soleira de granito cinza p/ porta  30x250cm</t>
  </si>
  <si>
    <t>Soleira de granito cinza p/ porta  30x200cm</t>
  </si>
  <si>
    <t>Escada Interna Lateral</t>
  </si>
  <si>
    <t xml:space="preserve">Espelho de granito de granito cinza de 150x18cm     # = 2cm  </t>
  </si>
  <si>
    <t>Piso de granito cinza de  150x30cm     # = 2cm</t>
  </si>
  <si>
    <t xml:space="preserve">Piso de granito cinza p/ os patamares 80x75cm   # = 2cm                         </t>
  </si>
  <si>
    <t xml:space="preserve">Rodapé em granito cinza   h = 8cm    # = 2cm     </t>
  </si>
  <si>
    <t>Contramarcos</t>
  </si>
  <si>
    <t>Contramarco de alumínio                    J1  250x90x170cm</t>
  </si>
  <si>
    <t>Contramarco de alumínio                    J2  250x60x155cm</t>
  </si>
  <si>
    <t>Contramarco de alumínio                    J3  80x60x155cm</t>
  </si>
  <si>
    <t>Contramarco de alumínio                    J4  250x60x130cm</t>
  </si>
  <si>
    <t>Janelas</t>
  </si>
  <si>
    <t>Batentes          90x210cm</t>
  </si>
  <si>
    <t>Alizares</t>
  </si>
  <si>
    <t>ESQUADRIAS DE MADEIRA</t>
  </si>
  <si>
    <t>FERRAGENS</t>
  </si>
  <si>
    <t>12.6</t>
  </si>
  <si>
    <t>Corrimão Tubular duplo</t>
  </si>
  <si>
    <t>13.2</t>
  </si>
  <si>
    <t>13.3</t>
  </si>
  <si>
    <t>13.4</t>
  </si>
  <si>
    <t>13.5</t>
  </si>
  <si>
    <t>13.6</t>
  </si>
  <si>
    <t>Verniz (portas madeiras)</t>
  </si>
  <si>
    <t>Peitoril p/ janelas em granito polido de 30cm</t>
  </si>
  <si>
    <t>Fechadura para porta interna</t>
  </si>
  <si>
    <r>
      <t xml:space="preserve">Dobradiças de latão cromado 3 </t>
    </r>
    <r>
      <rPr>
        <sz val="12"/>
        <rFont val="Arial"/>
        <family val="2"/>
      </rPr>
      <t>½</t>
    </r>
    <r>
      <rPr>
        <sz val="12"/>
        <rFont val="Arial"/>
        <family val="2"/>
      </rPr>
      <t>" (4 p/ porta)</t>
    </r>
  </si>
  <si>
    <t>Parafusos para dobradiças</t>
  </si>
  <si>
    <t xml:space="preserve">Aterro  compactado  h = 15cm  (área do 1º piso)             </t>
  </si>
  <si>
    <t>Agua fria - PVC soldável</t>
  </si>
  <si>
    <t>Tubo de PVC soldável marrom p/ água   Ø = 25mm      c/ 6m</t>
  </si>
  <si>
    <t>Tubo de aço galvanizado 25 mm - 1"</t>
  </si>
  <si>
    <t>Agua fria -  Aço Galvanizado</t>
  </si>
  <si>
    <t>Bucha de redução sold. longa 40 mm - 25 mm</t>
  </si>
  <si>
    <t>Tubo de PVC soldável marrom p/ água   Ø = 40mm      c/ 6m</t>
  </si>
  <si>
    <t xml:space="preserve">Tubo rígido c/ ponta lisa  Ø = 150 mm </t>
  </si>
  <si>
    <t>Tubo rígido c/ ponta lisa   Ø =    40 mm</t>
  </si>
  <si>
    <t xml:space="preserve">Tubo rígido c/ ponta lisa   Ø =    50 mm </t>
  </si>
  <si>
    <t>Tubo rígido c/ ponta lisa   Ø =  150 mm</t>
  </si>
  <si>
    <t xml:space="preserve">Tubo rígido c/ ponta lisa   Ø = 100 mm </t>
  </si>
  <si>
    <t>Junção simples  Ø = 100 mm - 50 mm</t>
  </si>
  <si>
    <t>Junção simples  Ø = 100 mm - 100 mm</t>
  </si>
  <si>
    <t>Junção simples  Ø = 150 mm</t>
  </si>
  <si>
    <t>Junção simples  Ø = 150 mm - 100 mm</t>
  </si>
  <si>
    <t>Junção simples  Ø =   50 mm - 50 mm</t>
  </si>
  <si>
    <t>Luva de correr   Ø =  100 mm</t>
  </si>
  <si>
    <t>Luva de correr   Ø =  150 mm</t>
  </si>
  <si>
    <t>Caixa de inspeção de esgoto sifonada CES- 60x60 cm</t>
  </si>
  <si>
    <t>Caixa sifonada    Ø = 150x150x50R</t>
  </si>
  <si>
    <t>Conj</t>
  </si>
  <si>
    <t>Curva 90° soldável Ø = 40 mm</t>
  </si>
  <si>
    <t>Joelho 45° soldável Ø = 40 mm</t>
  </si>
  <si>
    <t>Joelho 90º soldável com  bucha de latão 25 mm - ½"</t>
  </si>
  <si>
    <t>Adapt sold. longo c/ flange p/cx. d agua 40 mm - 1.¼"</t>
  </si>
  <si>
    <t>Adapt sold.curto c/bolsa-rosca p registro 40 mm - 1.¼"</t>
  </si>
  <si>
    <t>Adapt sold.curto c/bolsa-rosca p registro 50 mm - 1.½"</t>
  </si>
  <si>
    <t>Adapt sold.curto c/bolsa-rosca p registro 75 mm - 2.½"</t>
  </si>
  <si>
    <t xml:space="preserve">Luva PVC soldável               Ø = 40mm  </t>
  </si>
  <si>
    <t>Tê 90 soldável                     Ø = 25 mm</t>
  </si>
  <si>
    <t>Cotovelo 90° 1"</t>
  </si>
  <si>
    <t>Tubo de aço galvanizado 32 mm - 1.¼"</t>
  </si>
  <si>
    <t>Tubo de aço galvanizado 40 mm - 1.½"</t>
  </si>
  <si>
    <t>Tubo de aço galvanizado 65 mm - 2.½"</t>
  </si>
  <si>
    <t>Bucha de redução 1.½" x 1.¼"</t>
  </si>
  <si>
    <t>Bucha de redução 1.¼" x 1"</t>
  </si>
  <si>
    <t>Bucha de redução 2.½" x 1.½"</t>
  </si>
  <si>
    <t>Cotovelo 45° 2.½"</t>
  </si>
  <si>
    <t>Cotovelo 90° 1.½"</t>
  </si>
  <si>
    <t>Cotovelo 90° 2.½"</t>
  </si>
  <si>
    <t>Cotovelo de redução 1" x ¾"</t>
  </si>
  <si>
    <t>Luva 2.½"</t>
  </si>
  <si>
    <t>Luva macho - fêmea 1.¼"</t>
  </si>
  <si>
    <t>Luva macho - fêmea ¾"</t>
  </si>
  <si>
    <t>Tampão 1.¼"</t>
  </si>
  <si>
    <t>Tê de redução 1" x ¾"</t>
  </si>
  <si>
    <t>Tê de redução 1.½" x 1"</t>
  </si>
  <si>
    <t>Tê de redução 1.¼" x 1"</t>
  </si>
  <si>
    <t>Tê de redução 2.½" x 1.½"</t>
  </si>
  <si>
    <t>Tê de redução 2.½" x 1.¼"</t>
  </si>
  <si>
    <t>Curva 45° longa Ø = 100 mm</t>
  </si>
  <si>
    <t>Curva 45° longa Ø = 50 mm</t>
  </si>
  <si>
    <t>Curva 45° longa Akros  Ø = 40 mm</t>
  </si>
  <si>
    <t>Curva 90° curta  Ø = 100 mm</t>
  </si>
  <si>
    <t>Curva 90° curta  Ø = 40 mm</t>
  </si>
  <si>
    <t xml:space="preserve">Contrapiso de concreto fck= 11Mpa externo    # = 6cm </t>
  </si>
  <si>
    <t>Argamassa de assentamento p/ piso interno</t>
  </si>
  <si>
    <t>Alvenaria em bloco de cimento de  19x19x39cm + arg. de assentamento</t>
  </si>
  <si>
    <t>Alvenaria em bloco de cimento de  14x19x39cm + arg. de assentamento</t>
  </si>
  <si>
    <t xml:space="preserve">Porta 2f de de abrir em chapa de aço nº 18 de 160x210cm </t>
  </si>
  <si>
    <t>Porta 2f de correr em chapa de aço nº 18 de 200x260cm</t>
  </si>
  <si>
    <t>Escada tipo marinheiro c/gaiola de 80x250cm  aço CA50A Ø = 16,0mm</t>
  </si>
  <si>
    <t>Tinta acrílica fosca (interno, tetos e externo)</t>
  </si>
  <si>
    <t xml:space="preserve">Fundo Preparador de paredes </t>
  </si>
  <si>
    <t>Líquido selador  acrílico</t>
  </si>
  <si>
    <t xml:space="preserve">Banca Granito Corumbá 100 X 60cm, # = 2cm, c/1 abertura </t>
  </si>
  <si>
    <t>Janela de alumínio  c/ vidros # = 4,0mm                  J1  250x90x170cm</t>
  </si>
  <si>
    <t>Janela de alumínio  c/ vidros # = 4,0mm                  J2  250x60x155cm</t>
  </si>
  <si>
    <t>Janela de alumínio  c/ vidros # = 4,0mm                 J4  250x60x130cm</t>
  </si>
  <si>
    <t>Janela de alumínio  c/ vidros # = 4,0mm                 J3     80x60x155cm</t>
  </si>
  <si>
    <t>Porta de 1 folha 90x210cm (prancheta encabeçada)</t>
  </si>
  <si>
    <t>Sifão flexível p/ pia, lavatório e tanque   Ø = 1" - 1.½"</t>
  </si>
  <si>
    <t>Registro bruto de gaveta industrial 1.¼"</t>
  </si>
  <si>
    <t>Registro bruto de gaveta industrial 2.½"</t>
  </si>
  <si>
    <t>Registro de gaveta c/ canopla cromada 1.½"</t>
  </si>
  <si>
    <t>Válvula de Esfera 1 ¼"</t>
  </si>
  <si>
    <t>Canaleta "U" de alvenaria c/ grelha met.p/ drenagem 20 x 20cm (água pluvial)</t>
  </si>
  <si>
    <t>Canaleta "U" alvenaria c/grelha ferro chato ½" de 10x10cm p/drenagem interna</t>
  </si>
  <si>
    <t>15.2</t>
  </si>
  <si>
    <t>Banc. Granito Corumbá 120 X 60cm, # = 2cm,  p/cuba aço inox 56x34x18cm</t>
  </si>
  <si>
    <t>Banc. Granito Corumbá 680X70cm,#=2cm, p/ cuba de aço inoxidável de 50x40x25cm</t>
  </si>
  <si>
    <t>Banc. Granito Corumbá 1500X70cm,#=2cm, p/cuba de aço inoxidável de 50x40x25cm</t>
  </si>
  <si>
    <t>Banc. Granito Corumbá 2080X70cm,#=2cm, p/cuba de aço inoxidável de 50x40x25cm</t>
  </si>
  <si>
    <t>Impermemeabilização a base de hidrofugante (2 aplicações)</t>
  </si>
  <si>
    <t>Adapt. p/ cx. d´agua de fibra Ø = 2.½"</t>
  </si>
  <si>
    <t>Adapt. p/ cx. d´agua de de fibra Ø = 2.½"</t>
  </si>
  <si>
    <t>Porta 2f de correr em chapa de aço nº 18 de 250x210cm</t>
  </si>
  <si>
    <t>Engenheiro Civil Residente (Salários + Encargos)</t>
  </si>
  <si>
    <t>Encarregado Geral              (Salários + Encargos)</t>
  </si>
  <si>
    <t>Piso em cimento polido # = 12cm , em concreto fck = 25Mpa</t>
  </si>
  <si>
    <t>Estrutura metálica p/telha tipo "sandwich"(incluindo projeto e cálculo estrutural)</t>
  </si>
  <si>
    <t>Encarregado Geral               (Salários + Encargos)</t>
  </si>
  <si>
    <t>Piso cerâmico 40x40cm PEI5</t>
  </si>
  <si>
    <t xml:space="preserve">Rodapé em cerâmico  h = 7cm  </t>
  </si>
  <si>
    <t xml:space="preserve">Rodapé em granito cinza   h = 7cm    # = 2cm     </t>
  </si>
  <si>
    <t>Guarda Corpo metálico c/ corrimão tubular duplo</t>
  </si>
  <si>
    <t>7.14</t>
  </si>
  <si>
    <t>Brita nº 1</t>
  </si>
  <si>
    <t xml:space="preserve">Lona Plastica </t>
  </si>
  <si>
    <t>7.15</t>
  </si>
  <si>
    <t>7.16</t>
  </si>
  <si>
    <t>Líquido endurecedor de superfície( fornecimento e aplicação)</t>
  </si>
  <si>
    <t>7.17</t>
  </si>
  <si>
    <t xml:space="preserve">INSERIR NESSAS LINHAS  - CABECALHO COM LOGO E DADOS DA EMPRESA </t>
  </si>
  <si>
    <t>INSERIR NESSAS LINHAS  - DATA, NOME E ASSINATURA DO RESPONSÁVEL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</si>
</sst>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0.0%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2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5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5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31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181" fontId="4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left"/>
    </xf>
    <xf numFmtId="4" fontId="3" fillId="0" borderId="12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181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1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16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1" fontId="3" fillId="0" borderId="15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181" fontId="0" fillId="0" borderId="0" xfId="0" applyNumberFormat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181" fontId="7" fillId="0" borderId="18" xfId="0" applyNumberFormat="1" applyFont="1" applyBorder="1" applyAlignment="1">
      <alignment horizontal="center"/>
    </xf>
    <xf numFmtId="181" fontId="4" fillId="0" borderId="12" xfId="0" applyNumberFormat="1" applyFont="1" applyFill="1" applyBorder="1" applyAlignment="1">
      <alignment horizontal="center"/>
    </xf>
    <xf numFmtId="181" fontId="7" fillId="0" borderId="14" xfId="0" applyNumberFormat="1" applyFont="1" applyBorder="1" applyAlignment="1">
      <alignment horizontal="center"/>
    </xf>
    <xf numFmtId="181" fontId="5" fillId="0" borderId="0" xfId="0" applyNumberFormat="1" applyFont="1" applyBorder="1" applyAlignment="1">
      <alignment horizontal="center"/>
    </xf>
    <xf numFmtId="181" fontId="1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/>
    </xf>
    <xf numFmtId="181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9" fontId="4" fillId="0" borderId="12" xfId="0" applyNumberFormat="1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181" fontId="3" fillId="0" borderId="24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9" fontId="4" fillId="0" borderId="27" xfId="0" applyNumberFormat="1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181" fontId="4" fillId="0" borderId="2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10" fontId="3" fillId="0" borderId="17" xfId="0" applyNumberFormat="1" applyFont="1" applyBorder="1" applyAlignment="1">
      <alignment horizontal="center"/>
    </xf>
    <xf numFmtId="9" fontId="3" fillId="0" borderId="1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10" fillId="0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81" fontId="4" fillId="0" borderId="27" xfId="0" applyNumberFormat="1" applyFont="1" applyFill="1" applyBorder="1" applyAlignment="1">
      <alignment horizontal="center"/>
    </xf>
    <xf numFmtId="181" fontId="4" fillId="0" borderId="16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9" fontId="4" fillId="0" borderId="13" xfId="0" applyNumberFormat="1" applyFont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9" fontId="4" fillId="0" borderId="3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9" fontId="4" fillId="0" borderId="29" xfId="0" applyNumberFormat="1" applyFont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81" fontId="3" fillId="0" borderId="0" xfId="0" applyNumberFormat="1" applyFont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9" fontId="3" fillId="0" borderId="23" xfId="0" applyNumberFormat="1" applyFont="1" applyBorder="1" applyAlignment="1">
      <alignment horizontal="center"/>
    </xf>
    <xf numFmtId="9" fontId="3" fillId="0" borderId="33" xfId="0" applyNumberFormat="1" applyFont="1" applyBorder="1" applyAlignment="1">
      <alignment horizontal="center"/>
    </xf>
    <xf numFmtId="0" fontId="3" fillId="0" borderId="27" xfId="0" applyFont="1" applyFill="1" applyBorder="1" applyAlignment="1">
      <alignment/>
    </xf>
    <xf numFmtId="181" fontId="3" fillId="0" borderId="16" xfId="0" applyNumberFormat="1" applyFont="1" applyFill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2" xfId="0" applyFont="1" applyBorder="1" applyAlignment="1">
      <alignment/>
    </xf>
    <xf numFmtId="10" fontId="0" fillId="0" borderId="0" xfId="0" applyNumberFormat="1" applyFont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10" fontId="0" fillId="0" borderId="12" xfId="0" applyNumberFormat="1" applyFont="1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3" fillId="0" borderId="16" xfId="0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right"/>
    </xf>
    <xf numFmtId="10" fontId="0" fillId="0" borderId="16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0" fontId="0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0" fontId="1" fillId="0" borderId="24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10" fontId="0" fillId="0" borderId="13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10" fontId="1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18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0" fontId="0" fillId="0" borderId="24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81" fontId="4" fillId="0" borderId="36" xfId="0" applyNumberFormat="1" applyFont="1" applyFill="1" applyBorder="1" applyAlignment="1">
      <alignment horizontal="center"/>
    </xf>
    <xf numFmtId="4" fontId="3" fillId="0" borderId="36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81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81" fontId="3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right"/>
    </xf>
    <xf numFmtId="10" fontId="1" fillId="0" borderId="1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181" fontId="51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49" fontId="4" fillId="0" borderId="34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4" fontId="3" fillId="0" borderId="27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center"/>
    </xf>
    <xf numFmtId="10" fontId="1" fillId="0" borderId="16" xfId="0" applyNumberFormat="1" applyFont="1" applyFill="1" applyBorder="1" applyAlignment="1">
      <alignment horizontal="center"/>
    </xf>
    <xf numFmtId="0" fontId="51" fillId="0" borderId="27" xfId="0" applyFont="1" applyBorder="1" applyAlignment="1">
      <alignment/>
    </xf>
    <xf numFmtId="0" fontId="51" fillId="0" borderId="27" xfId="0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4" fillId="0" borderId="16" xfId="0" applyFont="1" applyFill="1" applyBorder="1" applyAlignment="1">
      <alignment/>
    </xf>
    <xf numFmtId="4" fontId="4" fillId="0" borderId="24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181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81" fontId="4" fillId="0" borderId="16" xfId="0" applyNumberFormat="1" applyFont="1" applyBorder="1" applyAlignment="1">
      <alignment horizontal="center"/>
    </xf>
    <xf numFmtId="0" fontId="51" fillId="0" borderId="16" xfId="0" applyFont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10" fontId="0" fillId="0" borderId="37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81" fontId="4" fillId="0" borderId="24" xfId="0" applyNumberFormat="1" applyFont="1" applyFill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9" fontId="4" fillId="0" borderId="24" xfId="0" applyNumberFormat="1" applyFont="1" applyBorder="1" applyAlignment="1">
      <alignment horizontal="center"/>
    </xf>
    <xf numFmtId="9" fontId="3" fillId="0" borderId="26" xfId="0" applyNumberFormat="1" applyFont="1" applyBorder="1" applyAlignment="1">
      <alignment horizontal="center"/>
    </xf>
    <xf numFmtId="2" fontId="4" fillId="0" borderId="24" xfId="0" applyNumberFormat="1" applyFont="1" applyFill="1" applyBorder="1" applyAlignment="1">
      <alignment/>
    </xf>
    <xf numFmtId="181" fontId="51" fillId="0" borderId="27" xfId="0" applyNumberFormat="1" applyFont="1" applyBorder="1" applyAlignment="1">
      <alignment horizontal="center"/>
    </xf>
    <xf numFmtId="181" fontId="51" fillId="0" borderId="1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/>
    </xf>
    <xf numFmtId="0" fontId="52" fillId="0" borderId="12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0" fontId="53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6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81" fontId="3" fillId="0" borderId="39" xfId="0" applyNumberFormat="1" applyFont="1" applyBorder="1" applyAlignment="1">
      <alignment horizontal="center"/>
    </xf>
    <xf numFmtId="181" fontId="3" fillId="0" borderId="40" xfId="0" applyNumberFormat="1" applyFont="1" applyBorder="1" applyAlignment="1">
      <alignment horizontal="center"/>
    </xf>
    <xf numFmtId="181" fontId="3" fillId="0" borderId="15" xfId="0" applyNumberFormat="1" applyFont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78"/>
  <sheetViews>
    <sheetView tabSelected="1" view="pageBreakPreview" zoomScale="87" zoomScaleSheetLayoutView="87" zoomScalePageLayoutView="0" workbookViewId="0" topLeftCell="A7">
      <pane ySplit="5" topLeftCell="A12" activePane="bottomLeft" state="frozen"/>
      <selection pane="topLeft" activeCell="A7" sqref="A7"/>
      <selection pane="bottomLeft" activeCell="A8" sqref="A8:I8"/>
    </sheetView>
  </sheetViews>
  <sheetFormatPr defaultColWidth="9.140625" defaultRowHeight="12.75"/>
  <cols>
    <col min="1" max="1" width="6.7109375" style="116" customWidth="1"/>
    <col min="2" max="2" width="74.7109375" style="0" customWidth="1"/>
    <col min="3" max="3" width="6.8515625" style="246" customWidth="1"/>
    <col min="4" max="4" width="8.140625" style="20" customWidth="1"/>
    <col min="5" max="5" width="12.7109375" style="28" customWidth="1"/>
    <col min="6" max="6" width="12.7109375" style="3" customWidth="1"/>
    <col min="7" max="7" width="14.7109375" style="3" customWidth="1"/>
    <col min="8" max="8" width="8.00390625" style="181" customWidth="1"/>
    <col min="9" max="9" width="14.7109375" style="3" customWidth="1"/>
    <col min="10" max="10" width="14.7109375" style="21" customWidth="1"/>
  </cols>
  <sheetData>
    <row r="1" ht="15" hidden="1"/>
    <row r="2" ht="15" hidden="1"/>
    <row r="3" ht="15" hidden="1"/>
    <row r="4" ht="15" hidden="1"/>
    <row r="5" ht="15" hidden="1"/>
    <row r="6" ht="15" hidden="1"/>
    <row r="7" spans="1:10" ht="19.5">
      <c r="A7" s="306"/>
      <c r="B7" s="306"/>
      <c r="C7" s="306"/>
      <c r="D7" s="306"/>
      <c r="E7" s="306"/>
      <c r="F7" s="306"/>
      <c r="G7" s="306"/>
      <c r="H7" s="306"/>
      <c r="I7" s="306"/>
      <c r="J7" s="90"/>
    </row>
    <row r="8" spans="1:10" ht="19.5">
      <c r="A8" s="307" t="s">
        <v>439</v>
      </c>
      <c r="B8" s="307"/>
      <c r="C8" s="307"/>
      <c r="D8" s="307"/>
      <c r="E8" s="307"/>
      <c r="F8" s="307"/>
      <c r="G8" s="307"/>
      <c r="H8" s="307"/>
      <c r="I8" s="307"/>
      <c r="J8" s="90"/>
    </row>
    <row r="9" spans="1:10" ht="19.5">
      <c r="A9" s="306"/>
      <c r="B9" s="306"/>
      <c r="C9" s="306"/>
      <c r="D9" s="306"/>
      <c r="E9" s="306"/>
      <c r="F9" s="306"/>
      <c r="G9" s="306"/>
      <c r="H9" s="306"/>
      <c r="I9" s="306"/>
      <c r="J9" s="90"/>
    </row>
    <row r="10" spans="1:10" ht="20.25" thickBot="1">
      <c r="A10" s="306"/>
      <c r="B10" s="306"/>
      <c r="C10" s="306"/>
      <c r="D10" s="306"/>
      <c r="E10" s="306"/>
      <c r="F10" s="306"/>
      <c r="G10" s="306"/>
      <c r="H10" s="306"/>
      <c r="I10" s="306"/>
      <c r="J10" s="90"/>
    </row>
    <row r="11" spans="1:10" ht="16.5" thickBot="1" thickTop="1">
      <c r="A11" s="106" t="s">
        <v>2</v>
      </c>
      <c r="B11" s="54" t="s">
        <v>3</v>
      </c>
      <c r="C11" s="54" t="s">
        <v>4</v>
      </c>
      <c r="D11" s="55" t="s">
        <v>5</v>
      </c>
      <c r="E11" s="56" t="s">
        <v>46</v>
      </c>
      <c r="F11" s="56" t="s">
        <v>47</v>
      </c>
      <c r="G11" s="56" t="s">
        <v>6</v>
      </c>
      <c r="H11" s="182" t="s">
        <v>51</v>
      </c>
      <c r="I11" s="56" t="s">
        <v>52</v>
      </c>
      <c r="J11" s="103"/>
    </row>
    <row r="12" spans="1:10" s="170" customFormat="1" ht="16.5" thickTop="1">
      <c r="A12" s="117" t="s">
        <v>7</v>
      </c>
      <c r="B12" s="169" t="s">
        <v>8</v>
      </c>
      <c r="C12" s="5"/>
      <c r="D12" s="6"/>
      <c r="E12" s="7"/>
      <c r="F12" s="7" t="s">
        <v>9</v>
      </c>
      <c r="G12" s="7" t="s">
        <v>9</v>
      </c>
      <c r="H12" s="183"/>
      <c r="I12" s="44"/>
      <c r="J12" s="104"/>
    </row>
    <row r="13" spans="1:10" s="170" customFormat="1" ht="15">
      <c r="A13" s="9" t="s">
        <v>10</v>
      </c>
      <c r="B13" s="137" t="s">
        <v>261</v>
      </c>
      <c r="C13" s="10" t="s">
        <v>55</v>
      </c>
      <c r="D13" s="11">
        <v>2</v>
      </c>
      <c r="E13" s="12"/>
      <c r="F13" s="12"/>
      <c r="G13" s="12">
        <f>(E13+F13)*D13</f>
        <v>0</v>
      </c>
      <c r="H13" s="167"/>
      <c r="I13" s="291">
        <f>G13*(1+H13)</f>
        <v>0</v>
      </c>
      <c r="J13" s="104"/>
    </row>
    <row r="14" spans="1:10" s="170" customFormat="1" ht="15">
      <c r="A14" s="9" t="s">
        <v>11</v>
      </c>
      <c r="B14" s="137" t="s">
        <v>262</v>
      </c>
      <c r="C14" s="10" t="s">
        <v>35</v>
      </c>
      <c r="D14" s="11">
        <v>60</v>
      </c>
      <c r="E14" s="12"/>
      <c r="F14" s="12"/>
      <c r="G14" s="12">
        <f>(E14+F14)*D14</f>
        <v>0</v>
      </c>
      <c r="H14" s="167"/>
      <c r="I14" s="291">
        <f aca="true" t="shared" si="0" ref="I14:I21">G14*(1+H14)</f>
        <v>0</v>
      </c>
      <c r="J14" s="104"/>
    </row>
    <row r="15" spans="1:10" s="170" customFormat="1" ht="15">
      <c r="A15" s="9" t="s">
        <v>12</v>
      </c>
      <c r="B15" s="137" t="s">
        <v>263</v>
      </c>
      <c r="C15" s="10" t="s">
        <v>55</v>
      </c>
      <c r="D15" s="11">
        <v>1</v>
      </c>
      <c r="E15" s="12"/>
      <c r="F15" s="12"/>
      <c r="G15" s="12">
        <f>(E15+F15)*D15</f>
        <v>0</v>
      </c>
      <c r="H15" s="167"/>
      <c r="I15" s="291">
        <f t="shared" si="0"/>
        <v>0</v>
      </c>
      <c r="J15" s="104"/>
    </row>
    <row r="16" spans="1:10" s="170" customFormat="1" ht="15">
      <c r="A16" s="9" t="s">
        <v>13</v>
      </c>
      <c r="B16" s="137" t="s">
        <v>264</v>
      </c>
      <c r="C16" s="10" t="s">
        <v>55</v>
      </c>
      <c r="D16" s="11">
        <v>1</v>
      </c>
      <c r="E16" s="12"/>
      <c r="F16" s="12"/>
      <c r="G16" s="12">
        <f>(E16+F16)*D16</f>
        <v>0</v>
      </c>
      <c r="H16" s="167"/>
      <c r="I16" s="291">
        <f t="shared" si="0"/>
        <v>0</v>
      </c>
      <c r="J16" s="104"/>
    </row>
    <row r="17" spans="1:10" s="170" customFormat="1" ht="15">
      <c r="A17" s="9" t="s">
        <v>0</v>
      </c>
      <c r="B17" s="180" t="s">
        <v>40</v>
      </c>
      <c r="C17" s="10" t="s">
        <v>35</v>
      </c>
      <c r="D17" s="72">
        <v>1016</v>
      </c>
      <c r="E17" s="12"/>
      <c r="F17" s="12"/>
      <c r="G17" s="12">
        <f>(F17+E17)*D17</f>
        <v>0</v>
      </c>
      <c r="H17" s="167"/>
      <c r="I17" s="291">
        <f t="shared" si="0"/>
        <v>0</v>
      </c>
      <c r="J17" s="104"/>
    </row>
    <row r="18" spans="1:10" s="170" customFormat="1" ht="15">
      <c r="A18" s="9" t="s">
        <v>265</v>
      </c>
      <c r="B18" s="137" t="s">
        <v>266</v>
      </c>
      <c r="C18" s="10" t="s">
        <v>55</v>
      </c>
      <c r="D18" s="11">
        <v>112</v>
      </c>
      <c r="E18" s="12"/>
      <c r="F18" s="12"/>
      <c r="G18" s="12">
        <f>(F18+E18)*D18</f>
        <v>0</v>
      </c>
      <c r="H18" s="167"/>
      <c r="I18" s="291">
        <f t="shared" si="0"/>
        <v>0</v>
      </c>
      <c r="J18" s="104"/>
    </row>
    <row r="19" spans="1:10" s="170" customFormat="1" ht="15">
      <c r="A19" s="9" t="s">
        <v>267</v>
      </c>
      <c r="B19" s="137" t="s">
        <v>268</v>
      </c>
      <c r="C19" s="10" t="s">
        <v>55</v>
      </c>
      <c r="D19" s="11">
        <v>70</v>
      </c>
      <c r="E19" s="12"/>
      <c r="F19" s="12"/>
      <c r="G19" s="12">
        <f>(F19+E19)*D19</f>
        <v>0</v>
      </c>
      <c r="H19" s="167"/>
      <c r="I19" s="291">
        <f t="shared" si="0"/>
        <v>0</v>
      </c>
      <c r="J19" s="104"/>
    </row>
    <row r="20" spans="1:10" s="170" customFormat="1" ht="15">
      <c r="A20" s="9" t="s">
        <v>269</v>
      </c>
      <c r="B20" s="137" t="s">
        <v>270</v>
      </c>
      <c r="C20" s="10" t="s">
        <v>253</v>
      </c>
      <c r="D20" s="11">
        <v>1</v>
      </c>
      <c r="E20" s="12"/>
      <c r="F20" s="12"/>
      <c r="G20" s="12">
        <f>(F20+E20)*D20</f>
        <v>0</v>
      </c>
      <c r="H20" s="167"/>
      <c r="I20" s="291">
        <f t="shared" si="0"/>
        <v>0</v>
      </c>
      <c r="J20" s="104"/>
    </row>
    <row r="21" spans="1:10" s="170" customFormat="1" ht="15">
      <c r="A21" s="9" t="s">
        <v>271</v>
      </c>
      <c r="B21" s="137" t="s">
        <v>335</v>
      </c>
      <c r="C21" s="10" t="s">
        <v>36</v>
      </c>
      <c r="D21" s="11">
        <v>204</v>
      </c>
      <c r="E21" s="12"/>
      <c r="F21" s="12"/>
      <c r="G21" s="12">
        <f>(F21+E21)*D21</f>
        <v>0</v>
      </c>
      <c r="H21" s="167"/>
      <c r="I21" s="291">
        <f t="shared" si="0"/>
        <v>0</v>
      </c>
      <c r="J21" s="104"/>
    </row>
    <row r="22" spans="1:10" s="170" customFormat="1" ht="15.75">
      <c r="A22" s="117"/>
      <c r="B22" s="169" t="s">
        <v>14</v>
      </c>
      <c r="C22" s="15"/>
      <c r="D22" s="16"/>
      <c r="E22" s="8">
        <f>SUMPRODUCT(E13:E21,D13:D21)</f>
        <v>0</v>
      </c>
      <c r="F22" s="8">
        <f>SUMPRODUCT(F13:F21,D13:D21)</f>
        <v>0</v>
      </c>
      <c r="G22" s="8">
        <f>SUM(G13:G21)</f>
        <v>0</v>
      </c>
      <c r="H22" s="167"/>
      <c r="I22" s="292">
        <f>SUM(I13:I21)</f>
        <v>0</v>
      </c>
      <c r="J22" s="53"/>
    </row>
    <row r="23" spans="1:10" s="170" customFormat="1" ht="15.75">
      <c r="A23" s="117"/>
      <c r="B23" s="169"/>
      <c r="C23" s="15"/>
      <c r="D23" s="16"/>
      <c r="E23" s="8"/>
      <c r="F23" s="8"/>
      <c r="G23" s="8"/>
      <c r="H23" s="167"/>
      <c r="I23" s="292"/>
      <c r="J23" s="53"/>
    </row>
    <row r="24" spans="1:10" s="170" customFormat="1" ht="15.75">
      <c r="A24" s="45" t="s">
        <v>15</v>
      </c>
      <c r="B24" s="111" t="s">
        <v>272</v>
      </c>
      <c r="C24" s="68"/>
      <c r="D24" s="69"/>
      <c r="E24" s="23"/>
      <c r="F24" s="23"/>
      <c r="G24" s="23"/>
      <c r="H24" s="168"/>
      <c r="I24" s="293"/>
      <c r="J24" s="53"/>
    </row>
    <row r="25" spans="1:10" s="170" customFormat="1" ht="15.75">
      <c r="A25" s="9" t="s">
        <v>17</v>
      </c>
      <c r="B25" s="137" t="s">
        <v>273</v>
      </c>
      <c r="C25" s="10" t="s">
        <v>252</v>
      </c>
      <c r="D25" s="11">
        <v>1</v>
      </c>
      <c r="E25" s="12"/>
      <c r="F25" s="12"/>
      <c r="G25" s="12">
        <f>(F25+E25)*D25</f>
        <v>0</v>
      </c>
      <c r="H25" s="167"/>
      <c r="I25" s="291">
        <f>G25*(1+H25)</f>
        <v>0</v>
      </c>
      <c r="J25" s="53"/>
    </row>
    <row r="26" spans="1:10" s="170" customFormat="1" ht="15.75">
      <c r="A26" s="9" t="s">
        <v>18</v>
      </c>
      <c r="B26" s="180" t="s">
        <v>274</v>
      </c>
      <c r="C26" s="10" t="s">
        <v>275</v>
      </c>
      <c r="D26" s="11">
        <v>6</v>
      </c>
      <c r="E26" s="12"/>
      <c r="F26" s="12"/>
      <c r="G26" s="12">
        <f>(F26+E26)*D26</f>
        <v>0</v>
      </c>
      <c r="H26" s="167"/>
      <c r="I26" s="291">
        <f>G26*(1+H26)</f>
        <v>0</v>
      </c>
      <c r="J26" s="53"/>
    </row>
    <row r="27" spans="1:10" s="170" customFormat="1" ht="15.75">
      <c r="A27" s="9" t="s">
        <v>19</v>
      </c>
      <c r="B27" s="22" t="s">
        <v>423</v>
      </c>
      <c r="C27" s="10" t="s">
        <v>275</v>
      </c>
      <c r="D27" s="11">
        <v>6</v>
      </c>
      <c r="E27" s="12"/>
      <c r="F27" s="12"/>
      <c r="G27" s="12">
        <f>(F27+E27)*D27</f>
        <v>0</v>
      </c>
      <c r="H27" s="167"/>
      <c r="I27" s="291">
        <f>G27*(1+H27)</f>
        <v>0</v>
      </c>
      <c r="J27" s="53"/>
    </row>
    <row r="28" spans="1:10" s="170" customFormat="1" ht="15.75">
      <c r="A28" s="9" t="s">
        <v>20</v>
      </c>
      <c r="B28" s="22" t="s">
        <v>424</v>
      </c>
      <c r="C28" s="10" t="s">
        <v>275</v>
      </c>
      <c r="D28" s="11">
        <v>6</v>
      </c>
      <c r="E28" s="12"/>
      <c r="F28" s="12"/>
      <c r="G28" s="12">
        <f>(F28+E28)*D28</f>
        <v>0</v>
      </c>
      <c r="H28" s="167"/>
      <c r="I28" s="291">
        <f>G28*(1+H28)</f>
        <v>0</v>
      </c>
      <c r="J28" s="53"/>
    </row>
    <row r="29" spans="1:10" s="170" customFormat="1" ht="15.75">
      <c r="A29" s="9" t="s">
        <v>257</v>
      </c>
      <c r="B29" s="22" t="s">
        <v>276</v>
      </c>
      <c r="C29" s="10" t="s">
        <v>275</v>
      </c>
      <c r="D29" s="11">
        <v>6</v>
      </c>
      <c r="E29" s="12"/>
      <c r="F29" s="12"/>
      <c r="G29" s="12">
        <f>(F29+E29)*D29</f>
        <v>0</v>
      </c>
      <c r="H29" s="167"/>
      <c r="I29" s="291">
        <f>G29*(1+H29)</f>
        <v>0</v>
      </c>
      <c r="J29" s="53"/>
    </row>
    <row r="30" spans="1:10" s="170" customFormat="1" ht="15.75">
      <c r="A30" s="45"/>
      <c r="B30" s="111" t="s">
        <v>14</v>
      </c>
      <c r="C30" s="68"/>
      <c r="D30" s="69"/>
      <c r="E30" s="23">
        <f>SUMPRODUCT(E25:E29,D25:D29)</f>
        <v>0</v>
      </c>
      <c r="F30" s="23">
        <f>SUMPRODUCT(F25:F29,D25:D29)</f>
        <v>0</v>
      </c>
      <c r="G30" s="23">
        <f>SUM(G25:G29)</f>
        <v>0</v>
      </c>
      <c r="H30" s="168"/>
      <c r="I30" s="293">
        <f>SUM(I25:I29)</f>
        <v>0</v>
      </c>
      <c r="J30" s="53"/>
    </row>
    <row r="31" spans="1:10" s="170" customFormat="1" ht="15">
      <c r="A31" s="118"/>
      <c r="B31" s="171"/>
      <c r="C31" s="5"/>
      <c r="D31" s="6"/>
      <c r="E31" s="7"/>
      <c r="F31" s="7"/>
      <c r="G31" s="7"/>
      <c r="H31" s="167"/>
      <c r="I31" s="294"/>
      <c r="J31" s="104"/>
    </row>
    <row r="32" spans="1:10" s="170" customFormat="1" ht="15.75">
      <c r="A32" s="117" t="s">
        <v>21</v>
      </c>
      <c r="B32" s="169" t="s">
        <v>16</v>
      </c>
      <c r="C32" s="5"/>
      <c r="D32" s="6"/>
      <c r="E32" s="7"/>
      <c r="F32" s="7"/>
      <c r="G32" s="7"/>
      <c r="H32" s="167"/>
      <c r="I32" s="294"/>
      <c r="J32" s="104"/>
    </row>
    <row r="33" spans="1:10" s="170" customFormat="1" ht="15">
      <c r="A33" s="9" t="s">
        <v>23</v>
      </c>
      <c r="B33" s="13" t="s">
        <v>255</v>
      </c>
      <c r="C33" s="10" t="s">
        <v>58</v>
      </c>
      <c r="D33" s="11">
        <v>126</v>
      </c>
      <c r="E33" s="12"/>
      <c r="F33" s="12"/>
      <c r="G33" s="12">
        <f>(F33+E33)*D33</f>
        <v>0</v>
      </c>
      <c r="H33" s="167"/>
      <c r="I33" s="291">
        <f aca="true" t="shared" si="1" ref="I33:I48">G33*(1+H33)</f>
        <v>0</v>
      </c>
      <c r="J33" s="104"/>
    </row>
    <row r="34" spans="1:10" s="170" customFormat="1" ht="15">
      <c r="A34" s="9" t="s">
        <v>25</v>
      </c>
      <c r="B34" s="13" t="s">
        <v>256</v>
      </c>
      <c r="C34" s="10" t="s">
        <v>58</v>
      </c>
      <c r="D34" s="11">
        <v>697</v>
      </c>
      <c r="E34" s="12"/>
      <c r="F34" s="12"/>
      <c r="G34" s="12">
        <f aca="true" t="shared" si="2" ref="G34:G41">(F34+E34)*D34</f>
        <v>0</v>
      </c>
      <c r="H34" s="167"/>
      <c r="I34" s="291">
        <f t="shared" si="1"/>
        <v>0</v>
      </c>
      <c r="J34" s="104"/>
    </row>
    <row r="35" spans="1:10" s="170" customFormat="1" ht="15">
      <c r="A35" s="9" t="s">
        <v>26</v>
      </c>
      <c r="B35" s="13" t="s">
        <v>286</v>
      </c>
      <c r="C35" s="10" t="s">
        <v>36</v>
      </c>
      <c r="D35" s="11">
        <v>40</v>
      </c>
      <c r="E35" s="12"/>
      <c r="F35" s="12"/>
      <c r="G35" s="12">
        <f t="shared" si="2"/>
        <v>0</v>
      </c>
      <c r="H35" s="167"/>
      <c r="I35" s="291">
        <f t="shared" si="1"/>
        <v>0</v>
      </c>
      <c r="J35" s="104"/>
    </row>
    <row r="36" spans="1:10" s="170" customFormat="1" ht="15">
      <c r="A36" s="9" t="s">
        <v>27</v>
      </c>
      <c r="B36" s="13" t="s">
        <v>38</v>
      </c>
      <c r="C36" s="10" t="s">
        <v>36</v>
      </c>
      <c r="D36" s="11">
        <v>40</v>
      </c>
      <c r="E36" s="12"/>
      <c r="F36" s="12"/>
      <c r="G36" s="12">
        <f t="shared" si="2"/>
        <v>0</v>
      </c>
      <c r="H36" s="167"/>
      <c r="I36" s="291">
        <f t="shared" si="1"/>
        <v>0</v>
      </c>
      <c r="J36" s="104"/>
    </row>
    <row r="37" spans="1:10" s="170" customFormat="1" ht="15">
      <c r="A37" s="9" t="s">
        <v>34</v>
      </c>
      <c r="B37" s="13" t="s">
        <v>287</v>
      </c>
      <c r="C37" s="10" t="s">
        <v>36</v>
      </c>
      <c r="D37" s="11">
        <v>80</v>
      </c>
      <c r="E37" s="12"/>
      <c r="F37" s="12"/>
      <c r="G37" s="12">
        <f t="shared" si="2"/>
        <v>0</v>
      </c>
      <c r="H37" s="167"/>
      <c r="I37" s="291">
        <f t="shared" si="1"/>
        <v>0</v>
      </c>
      <c r="J37" s="104"/>
    </row>
    <row r="38" spans="1:10" s="170" customFormat="1" ht="15">
      <c r="A38" s="9" t="s">
        <v>278</v>
      </c>
      <c r="B38" s="13" t="s">
        <v>292</v>
      </c>
      <c r="C38" s="10" t="s">
        <v>37</v>
      </c>
      <c r="D38" s="11">
        <v>0</v>
      </c>
      <c r="E38" s="12"/>
      <c r="F38" s="12"/>
      <c r="G38" s="12">
        <f t="shared" si="2"/>
        <v>0</v>
      </c>
      <c r="H38" s="167"/>
      <c r="I38" s="291">
        <f t="shared" si="1"/>
        <v>0</v>
      </c>
      <c r="J38" s="104"/>
    </row>
    <row r="39" spans="1:10" s="170" customFormat="1" ht="15">
      <c r="A39" s="9"/>
      <c r="B39" s="13" t="s">
        <v>291</v>
      </c>
      <c r="C39" s="10" t="s">
        <v>36</v>
      </c>
      <c r="D39" s="11">
        <v>7</v>
      </c>
      <c r="E39" s="12"/>
      <c r="F39" s="12"/>
      <c r="G39" s="12">
        <f t="shared" si="2"/>
        <v>0</v>
      </c>
      <c r="H39" s="167"/>
      <c r="I39" s="291">
        <f t="shared" si="1"/>
        <v>0</v>
      </c>
      <c r="J39" s="104"/>
    </row>
    <row r="40" spans="1:10" s="170" customFormat="1" ht="15">
      <c r="A40" s="9" t="s">
        <v>279</v>
      </c>
      <c r="B40" s="13" t="s">
        <v>290</v>
      </c>
      <c r="C40" s="10" t="s">
        <v>37</v>
      </c>
      <c r="D40" s="11">
        <v>410</v>
      </c>
      <c r="E40" s="12"/>
      <c r="F40" s="12"/>
      <c r="G40" s="12">
        <f t="shared" si="2"/>
        <v>0</v>
      </c>
      <c r="H40" s="167"/>
      <c r="I40" s="291">
        <f t="shared" si="1"/>
        <v>0</v>
      </c>
      <c r="J40" s="104"/>
    </row>
    <row r="41" spans="1:10" s="170" customFormat="1" ht="15">
      <c r="A41" s="9"/>
      <c r="B41" s="13" t="s">
        <v>291</v>
      </c>
      <c r="C41" s="10" t="s">
        <v>36</v>
      </c>
      <c r="D41" s="11">
        <v>50</v>
      </c>
      <c r="E41" s="12"/>
      <c r="F41" s="12"/>
      <c r="G41" s="12">
        <f t="shared" si="2"/>
        <v>0</v>
      </c>
      <c r="H41" s="167"/>
      <c r="I41" s="291">
        <f t="shared" si="1"/>
        <v>0</v>
      </c>
      <c r="J41" s="104"/>
    </row>
    <row r="42" spans="1:10" s="170" customFormat="1" ht="15">
      <c r="A42" s="9" t="s">
        <v>259</v>
      </c>
      <c r="B42" s="171" t="s">
        <v>258</v>
      </c>
      <c r="C42" s="5" t="s">
        <v>35</v>
      </c>
      <c r="D42" s="6">
        <v>100</v>
      </c>
      <c r="E42" s="12"/>
      <c r="F42" s="12"/>
      <c r="G42" s="7">
        <f aca="true" t="shared" si="3" ref="G42:G48">(F42+E42)*D42</f>
        <v>0</v>
      </c>
      <c r="H42" s="167"/>
      <c r="I42" s="291">
        <f t="shared" si="1"/>
        <v>0</v>
      </c>
      <c r="J42" s="104"/>
    </row>
    <row r="43" spans="1:10" s="170" customFormat="1" ht="15">
      <c r="A43" s="118"/>
      <c r="B43" s="171" t="s">
        <v>48</v>
      </c>
      <c r="C43" s="5" t="s">
        <v>37</v>
      </c>
      <c r="D43" s="6">
        <v>1290</v>
      </c>
      <c r="E43" s="12"/>
      <c r="F43" s="12"/>
      <c r="G43" s="7">
        <f t="shared" si="3"/>
        <v>0</v>
      </c>
      <c r="H43" s="167"/>
      <c r="I43" s="291">
        <f t="shared" si="1"/>
        <v>0</v>
      </c>
      <c r="J43" s="104"/>
    </row>
    <row r="44" spans="1:10" s="170" customFormat="1" ht="15">
      <c r="A44" s="118"/>
      <c r="B44" s="171" t="s">
        <v>50</v>
      </c>
      <c r="C44" s="5" t="s">
        <v>36</v>
      </c>
      <c r="D44" s="6">
        <v>12</v>
      </c>
      <c r="E44" s="12"/>
      <c r="F44" s="12"/>
      <c r="G44" s="7">
        <f t="shared" si="3"/>
        <v>0</v>
      </c>
      <c r="H44" s="167"/>
      <c r="I44" s="291">
        <f t="shared" si="1"/>
        <v>0</v>
      </c>
      <c r="J44" s="104"/>
    </row>
    <row r="45" spans="1:10" s="170" customFormat="1" ht="15">
      <c r="A45" s="118" t="s">
        <v>260</v>
      </c>
      <c r="B45" s="171" t="s">
        <v>289</v>
      </c>
      <c r="C45" s="5" t="s">
        <v>35</v>
      </c>
      <c r="D45" s="6">
        <v>170</v>
      </c>
      <c r="E45" s="12"/>
      <c r="F45" s="12"/>
      <c r="G45" s="7">
        <f t="shared" si="3"/>
        <v>0</v>
      </c>
      <c r="H45" s="167"/>
      <c r="I45" s="291">
        <f t="shared" si="1"/>
        <v>0</v>
      </c>
      <c r="J45" s="104"/>
    </row>
    <row r="46" spans="1:10" s="170" customFormat="1" ht="15">
      <c r="A46" s="118"/>
      <c r="B46" s="171" t="s">
        <v>48</v>
      </c>
      <c r="C46" s="5" t="s">
        <v>37</v>
      </c>
      <c r="D46" s="6">
        <v>800</v>
      </c>
      <c r="E46" s="12"/>
      <c r="F46" s="12"/>
      <c r="G46" s="7">
        <f t="shared" si="3"/>
        <v>0</v>
      </c>
      <c r="H46" s="167"/>
      <c r="I46" s="291">
        <f t="shared" si="1"/>
        <v>0</v>
      </c>
      <c r="J46" s="104"/>
    </row>
    <row r="47" spans="1:10" s="170" customFormat="1" ht="15">
      <c r="A47" s="119"/>
      <c r="B47" s="137" t="s">
        <v>50</v>
      </c>
      <c r="C47" s="10" t="s">
        <v>36</v>
      </c>
      <c r="D47" s="11">
        <v>13</v>
      </c>
      <c r="E47" s="12"/>
      <c r="F47" s="12"/>
      <c r="G47" s="7">
        <f t="shared" si="3"/>
        <v>0</v>
      </c>
      <c r="H47" s="167"/>
      <c r="I47" s="291">
        <f t="shared" si="1"/>
        <v>0</v>
      </c>
      <c r="J47" s="104"/>
    </row>
    <row r="48" spans="1:10" s="170" customFormat="1" ht="15">
      <c r="A48" s="119" t="s">
        <v>288</v>
      </c>
      <c r="B48" s="137" t="s">
        <v>277</v>
      </c>
      <c r="C48" s="10" t="s">
        <v>35</v>
      </c>
      <c r="D48" s="11">
        <v>160</v>
      </c>
      <c r="E48" s="12"/>
      <c r="F48" s="12"/>
      <c r="G48" s="12">
        <f t="shared" si="3"/>
        <v>0</v>
      </c>
      <c r="H48" s="167"/>
      <c r="I48" s="291">
        <f t="shared" si="1"/>
        <v>0</v>
      </c>
      <c r="J48" s="104"/>
    </row>
    <row r="49" spans="1:10" s="170" customFormat="1" ht="15.75">
      <c r="A49" s="119"/>
      <c r="B49" s="139" t="s">
        <v>14</v>
      </c>
      <c r="C49" s="68"/>
      <c r="D49" s="69" t="s">
        <v>9</v>
      </c>
      <c r="E49" s="23">
        <f>SUMPRODUCT(E35:E48,D35:D48)</f>
        <v>0</v>
      </c>
      <c r="F49" s="23">
        <f>SUMPRODUCT(F35:F48,D35:D48)</f>
        <v>0</v>
      </c>
      <c r="G49" s="23">
        <f>SUM(G35:G48)</f>
        <v>0</v>
      </c>
      <c r="H49" s="167"/>
      <c r="I49" s="293">
        <f>SUM(I33:I48)</f>
        <v>0</v>
      </c>
      <c r="J49" s="53"/>
    </row>
    <row r="50" spans="1:10" s="170" customFormat="1" ht="15">
      <c r="A50" s="119"/>
      <c r="B50" s="137"/>
      <c r="C50" s="10"/>
      <c r="D50" s="11" t="s">
        <v>9</v>
      </c>
      <c r="E50" s="12"/>
      <c r="F50" s="12"/>
      <c r="G50" s="12"/>
      <c r="H50" s="167"/>
      <c r="I50" s="291"/>
      <c r="J50" s="104"/>
    </row>
    <row r="51" spans="1:10" s="170" customFormat="1" ht="15.75">
      <c r="A51" s="117" t="s">
        <v>28</v>
      </c>
      <c r="B51" s="169" t="s">
        <v>22</v>
      </c>
      <c r="C51" s="5"/>
      <c r="D51" s="6" t="s">
        <v>9</v>
      </c>
      <c r="E51" s="7"/>
      <c r="F51" s="7"/>
      <c r="G51" s="7"/>
      <c r="H51" s="167"/>
      <c r="I51" s="294"/>
      <c r="J51" s="104"/>
    </row>
    <row r="52" spans="1:10" s="170" customFormat="1" ht="15.75" thickBot="1">
      <c r="A52" s="191" t="s">
        <v>39</v>
      </c>
      <c r="B52" s="134" t="s">
        <v>293</v>
      </c>
      <c r="C52" s="166" t="s">
        <v>35</v>
      </c>
      <c r="D52" s="124">
        <v>94</v>
      </c>
      <c r="E52" s="127"/>
      <c r="F52" s="127"/>
      <c r="G52" s="127">
        <f aca="true" t="shared" si="4" ref="G52:G65">(F52+E52)*D52</f>
        <v>0</v>
      </c>
      <c r="H52" s="192"/>
      <c r="I52" s="291">
        <f aca="true" t="shared" si="5" ref="I52:I65">G52*(1+H52)</f>
        <v>0</v>
      </c>
      <c r="J52" s="104"/>
    </row>
    <row r="53" spans="1:10" s="170" customFormat="1" ht="15.75" thickTop="1">
      <c r="A53" s="193"/>
      <c r="B53" s="140" t="s">
        <v>24</v>
      </c>
      <c r="C53" s="194" t="s">
        <v>37</v>
      </c>
      <c r="D53" s="125">
        <v>1416</v>
      </c>
      <c r="E53" s="128"/>
      <c r="F53" s="128"/>
      <c r="G53" s="128">
        <f t="shared" si="4"/>
        <v>0</v>
      </c>
      <c r="H53" s="188"/>
      <c r="I53" s="291">
        <f t="shared" si="5"/>
        <v>0</v>
      </c>
      <c r="J53" s="104"/>
    </row>
    <row r="54" spans="1:10" s="170" customFormat="1" ht="15">
      <c r="A54" s="52"/>
      <c r="B54" s="51" t="s">
        <v>49</v>
      </c>
      <c r="C54" s="112" t="s">
        <v>36</v>
      </c>
      <c r="D54" s="72">
        <v>7</v>
      </c>
      <c r="E54" s="107"/>
      <c r="F54" s="107"/>
      <c r="G54" s="107">
        <f t="shared" si="4"/>
        <v>0</v>
      </c>
      <c r="H54" s="184"/>
      <c r="I54" s="291">
        <f t="shared" si="5"/>
        <v>0</v>
      </c>
      <c r="J54" s="104"/>
    </row>
    <row r="55" spans="1:10" s="170" customFormat="1" ht="15">
      <c r="A55" s="52" t="s">
        <v>101</v>
      </c>
      <c r="B55" s="51" t="s">
        <v>294</v>
      </c>
      <c r="C55" s="112" t="s">
        <v>35</v>
      </c>
      <c r="D55" s="72">
        <v>238</v>
      </c>
      <c r="E55" s="107"/>
      <c r="F55" s="107"/>
      <c r="G55" s="107">
        <f t="shared" si="4"/>
        <v>0</v>
      </c>
      <c r="H55" s="184"/>
      <c r="I55" s="291">
        <f t="shared" si="5"/>
        <v>0</v>
      </c>
      <c r="J55" s="104"/>
    </row>
    <row r="56" spans="1:10" s="170" customFormat="1" ht="15">
      <c r="A56" s="52"/>
      <c r="B56" s="51" t="s">
        <v>24</v>
      </c>
      <c r="C56" s="112" t="s">
        <v>37</v>
      </c>
      <c r="D56" s="72">
        <v>1414</v>
      </c>
      <c r="E56" s="107"/>
      <c r="F56" s="107"/>
      <c r="G56" s="107">
        <f t="shared" si="4"/>
        <v>0</v>
      </c>
      <c r="H56" s="184"/>
      <c r="I56" s="291">
        <f t="shared" si="5"/>
        <v>0</v>
      </c>
      <c r="J56" s="104"/>
    </row>
    <row r="57" spans="1:10" s="170" customFormat="1" ht="15">
      <c r="A57" s="52"/>
      <c r="B57" s="51" t="s">
        <v>49</v>
      </c>
      <c r="C57" s="112" t="s">
        <v>36</v>
      </c>
      <c r="D57" s="72">
        <v>20</v>
      </c>
      <c r="E57" s="107"/>
      <c r="F57" s="107"/>
      <c r="G57" s="107">
        <f t="shared" si="4"/>
        <v>0</v>
      </c>
      <c r="H57" s="184"/>
      <c r="I57" s="291">
        <f t="shared" si="5"/>
        <v>0</v>
      </c>
      <c r="J57" s="104"/>
    </row>
    <row r="58" spans="1:10" s="170" customFormat="1" ht="15">
      <c r="A58" s="52" t="s">
        <v>295</v>
      </c>
      <c r="B58" s="51" t="s">
        <v>296</v>
      </c>
      <c r="C58" s="112" t="s">
        <v>35</v>
      </c>
      <c r="D58" s="72">
        <v>121</v>
      </c>
      <c r="E58" s="107"/>
      <c r="F58" s="107"/>
      <c r="G58" s="107">
        <f t="shared" si="4"/>
        <v>0</v>
      </c>
      <c r="H58" s="184"/>
      <c r="I58" s="291">
        <f t="shared" si="5"/>
        <v>0</v>
      </c>
      <c r="J58" s="104"/>
    </row>
    <row r="59" spans="1:10" s="170" customFormat="1" ht="15">
      <c r="A59" s="52"/>
      <c r="B59" s="51" t="s">
        <v>24</v>
      </c>
      <c r="C59" s="112" t="s">
        <v>37</v>
      </c>
      <c r="D59" s="72">
        <v>1455</v>
      </c>
      <c r="E59" s="107"/>
      <c r="F59" s="107"/>
      <c r="G59" s="107">
        <f t="shared" si="4"/>
        <v>0</v>
      </c>
      <c r="H59" s="184"/>
      <c r="I59" s="291">
        <f t="shared" si="5"/>
        <v>0</v>
      </c>
      <c r="J59" s="104"/>
    </row>
    <row r="60" spans="1:10" s="170" customFormat="1" ht="15">
      <c r="A60" s="52"/>
      <c r="B60" s="51" t="s">
        <v>49</v>
      </c>
      <c r="C60" s="112" t="s">
        <v>36</v>
      </c>
      <c r="D60" s="72">
        <v>15</v>
      </c>
      <c r="E60" s="107"/>
      <c r="F60" s="107"/>
      <c r="G60" s="107">
        <f t="shared" si="4"/>
        <v>0</v>
      </c>
      <c r="H60" s="184"/>
      <c r="I60" s="291">
        <f t="shared" si="5"/>
        <v>0</v>
      </c>
      <c r="J60" s="104"/>
    </row>
    <row r="61" spans="1:10" s="170" customFormat="1" ht="15">
      <c r="A61" s="52" t="s">
        <v>297</v>
      </c>
      <c r="B61" s="51" t="s">
        <v>298</v>
      </c>
      <c r="C61" s="112" t="s">
        <v>35</v>
      </c>
      <c r="D61" s="72">
        <v>22</v>
      </c>
      <c r="E61" s="107"/>
      <c r="F61" s="107"/>
      <c r="G61" s="107">
        <f t="shared" si="4"/>
        <v>0</v>
      </c>
      <c r="H61" s="184"/>
      <c r="I61" s="291">
        <f t="shared" si="5"/>
        <v>0</v>
      </c>
      <c r="J61" s="104"/>
    </row>
    <row r="62" spans="1:10" s="170" customFormat="1" ht="15">
      <c r="A62" s="52"/>
      <c r="B62" s="51" t="s">
        <v>24</v>
      </c>
      <c r="C62" s="112" t="s">
        <v>37</v>
      </c>
      <c r="D62" s="72">
        <v>122</v>
      </c>
      <c r="E62" s="107"/>
      <c r="F62" s="107"/>
      <c r="G62" s="107">
        <f t="shared" si="4"/>
        <v>0</v>
      </c>
      <c r="H62" s="184"/>
      <c r="I62" s="291">
        <f t="shared" si="5"/>
        <v>0</v>
      </c>
      <c r="J62" s="104"/>
    </row>
    <row r="63" spans="1:10" s="170" customFormat="1" ht="15">
      <c r="A63" s="52"/>
      <c r="B63" s="51" t="s">
        <v>49</v>
      </c>
      <c r="C63" s="112" t="s">
        <v>36</v>
      </c>
      <c r="D63" s="72">
        <v>3</v>
      </c>
      <c r="E63" s="107"/>
      <c r="F63" s="107"/>
      <c r="G63" s="107">
        <f t="shared" si="4"/>
        <v>0</v>
      </c>
      <c r="H63" s="184"/>
      <c r="I63" s="291">
        <f t="shared" si="5"/>
        <v>0</v>
      </c>
      <c r="J63" s="104"/>
    </row>
    <row r="64" spans="1:10" s="170" customFormat="1" ht="15">
      <c r="A64" s="52" t="s">
        <v>299</v>
      </c>
      <c r="B64" s="51" t="s">
        <v>300</v>
      </c>
      <c r="C64" s="112" t="s">
        <v>35</v>
      </c>
      <c r="D64" s="72">
        <v>157</v>
      </c>
      <c r="E64" s="107"/>
      <c r="F64" s="107"/>
      <c r="G64" s="107">
        <f t="shared" si="4"/>
        <v>0</v>
      </c>
      <c r="H64" s="184"/>
      <c r="I64" s="291">
        <f t="shared" si="5"/>
        <v>0</v>
      </c>
      <c r="J64" s="104"/>
    </row>
    <row r="65" spans="1:10" s="170" customFormat="1" ht="15.75">
      <c r="A65" s="52" t="s">
        <v>301</v>
      </c>
      <c r="B65" s="51" t="s">
        <v>65</v>
      </c>
      <c r="C65" s="112" t="s">
        <v>55</v>
      </c>
      <c r="D65" s="72">
        <v>1500</v>
      </c>
      <c r="E65" s="107"/>
      <c r="F65" s="107"/>
      <c r="G65" s="107">
        <f t="shared" si="4"/>
        <v>0</v>
      </c>
      <c r="H65" s="184"/>
      <c r="I65" s="291">
        <f t="shared" si="5"/>
        <v>0</v>
      </c>
      <c r="J65" s="104"/>
    </row>
    <row r="66" spans="1:10" s="170" customFormat="1" ht="15.75">
      <c r="A66" s="121"/>
      <c r="B66" s="175" t="s">
        <v>14</v>
      </c>
      <c r="C66" s="112"/>
      <c r="D66" s="72"/>
      <c r="E66" s="136">
        <f>SUMPRODUCT(E52:E62,D52:D62)</f>
        <v>0</v>
      </c>
      <c r="F66" s="136">
        <f>SUMPRODUCT(F52:F62,D52:D62)</f>
        <v>0</v>
      </c>
      <c r="G66" s="136">
        <f>SUM(G52:G65)</f>
        <v>0</v>
      </c>
      <c r="H66" s="184"/>
      <c r="I66" s="298">
        <f>SUM(I52:I65)</f>
        <v>0</v>
      </c>
      <c r="J66" s="53"/>
    </row>
    <row r="67" spans="1:10" s="170" customFormat="1" ht="15.75">
      <c r="A67" s="121"/>
      <c r="B67" s="175"/>
      <c r="C67" s="112"/>
      <c r="D67" s="72"/>
      <c r="E67" s="136"/>
      <c r="F67" s="136"/>
      <c r="G67" s="136"/>
      <c r="H67" s="184"/>
      <c r="I67" s="298"/>
      <c r="J67" s="53"/>
    </row>
    <row r="68" spans="1:10" s="173" customFormat="1" ht="15.75">
      <c r="A68" s="123" t="s">
        <v>29</v>
      </c>
      <c r="B68" s="172" t="s">
        <v>66</v>
      </c>
      <c r="C68" s="195"/>
      <c r="D68" s="196"/>
      <c r="E68" s="133"/>
      <c r="F68" s="133"/>
      <c r="G68" s="133"/>
      <c r="H68" s="197"/>
      <c r="I68" s="299"/>
      <c r="J68" s="53"/>
    </row>
    <row r="69" spans="1:10" s="170" customFormat="1" ht="15.75">
      <c r="A69" s="121" t="s">
        <v>30</v>
      </c>
      <c r="B69" s="138" t="s">
        <v>393</v>
      </c>
      <c r="C69" s="112" t="s">
        <v>35</v>
      </c>
      <c r="D69" s="72">
        <v>758</v>
      </c>
      <c r="E69" s="107"/>
      <c r="F69" s="107"/>
      <c r="G69" s="107">
        <f>(F69+E69)*D69</f>
        <v>0</v>
      </c>
      <c r="H69" s="184"/>
      <c r="I69" s="291">
        <f>G69*(1+H69)</f>
        <v>0</v>
      </c>
      <c r="J69" s="53"/>
    </row>
    <row r="70" spans="1:10" s="170" customFormat="1" ht="15.75">
      <c r="A70" s="121" t="s">
        <v>102</v>
      </c>
      <c r="B70" s="138" t="s">
        <v>394</v>
      </c>
      <c r="C70" s="112" t="s">
        <v>35</v>
      </c>
      <c r="D70" s="72">
        <v>181</v>
      </c>
      <c r="E70" s="107"/>
      <c r="F70" s="107"/>
      <c r="G70" s="107">
        <f>(F70+E70)*D70</f>
        <v>0</v>
      </c>
      <c r="H70" s="184"/>
      <c r="I70" s="291">
        <f>G70*(1+H70)</f>
        <v>0</v>
      </c>
      <c r="J70" s="53"/>
    </row>
    <row r="71" spans="1:10" s="170" customFormat="1" ht="15.75">
      <c r="A71" s="198"/>
      <c r="B71" s="179" t="s">
        <v>14</v>
      </c>
      <c r="C71" s="129"/>
      <c r="D71" s="132"/>
      <c r="E71" s="199">
        <f>SUMPRODUCT(E69:E70,D69:D70)</f>
        <v>0</v>
      </c>
      <c r="F71" s="199">
        <f>SUMPRODUCT(F69:F70,D69:D70)</f>
        <v>0</v>
      </c>
      <c r="G71" s="199">
        <f>SUM(G69:G70)</f>
        <v>0</v>
      </c>
      <c r="H71" s="200"/>
      <c r="I71" s="300">
        <f>SUM(I69:I70)</f>
        <v>0</v>
      </c>
      <c r="J71" s="53"/>
    </row>
    <row r="72" spans="1:10" s="170" customFormat="1" ht="15.75">
      <c r="A72" s="121"/>
      <c r="B72" s="175"/>
      <c r="C72" s="112"/>
      <c r="D72" s="72"/>
      <c r="E72" s="136"/>
      <c r="F72" s="136"/>
      <c r="G72" s="136"/>
      <c r="H72" s="184"/>
      <c r="I72" s="298"/>
      <c r="J72" s="53"/>
    </row>
    <row r="73" spans="1:10" s="173" customFormat="1" ht="15.75">
      <c r="A73" s="123" t="s">
        <v>105</v>
      </c>
      <c r="B73" s="172" t="s">
        <v>67</v>
      </c>
      <c r="C73" s="195"/>
      <c r="D73" s="196"/>
      <c r="E73" s="133"/>
      <c r="F73" s="133"/>
      <c r="G73" s="133"/>
      <c r="H73" s="197"/>
      <c r="I73" s="299"/>
      <c r="J73" s="53"/>
    </row>
    <row r="74" spans="1:10" s="170" customFormat="1" ht="15.75">
      <c r="A74" s="122" t="s">
        <v>104</v>
      </c>
      <c r="B74" s="138" t="s">
        <v>68</v>
      </c>
      <c r="C74" s="112" t="s">
        <v>35</v>
      </c>
      <c r="D74" s="72">
        <v>51</v>
      </c>
      <c r="E74" s="12"/>
      <c r="F74" s="12"/>
      <c r="G74" s="107">
        <f>(F74+E74)*D74</f>
        <v>0</v>
      </c>
      <c r="H74" s="184"/>
      <c r="I74" s="291">
        <f>G74*(1+H74)</f>
        <v>0</v>
      </c>
      <c r="J74" s="53"/>
    </row>
    <row r="75" spans="1:10" s="170" customFormat="1" ht="15.75">
      <c r="A75" s="122" t="s">
        <v>106</v>
      </c>
      <c r="B75" s="138" t="s">
        <v>69</v>
      </c>
      <c r="C75" s="112" t="s">
        <v>35</v>
      </c>
      <c r="D75" s="72">
        <v>51</v>
      </c>
      <c r="E75" s="12"/>
      <c r="F75" s="12"/>
      <c r="G75" s="107">
        <f>(F75+E75)*D75</f>
        <v>0</v>
      </c>
      <c r="H75" s="184"/>
      <c r="I75" s="291">
        <f>G75*(1+H75)</f>
        <v>0</v>
      </c>
      <c r="J75" s="53"/>
    </row>
    <row r="76" spans="1:10" s="170" customFormat="1" ht="15.75">
      <c r="A76" s="122" t="s">
        <v>107</v>
      </c>
      <c r="B76" s="138" t="s">
        <v>419</v>
      </c>
      <c r="C76" s="112" t="s">
        <v>35</v>
      </c>
      <c r="D76" s="72">
        <v>846</v>
      </c>
      <c r="E76" s="12"/>
      <c r="F76" s="12"/>
      <c r="G76" s="107">
        <f>(F76+E76)*D76</f>
        <v>0</v>
      </c>
      <c r="H76" s="184"/>
      <c r="I76" s="291">
        <f>G76*(1+H76)</f>
        <v>0</v>
      </c>
      <c r="J76" s="53"/>
    </row>
    <row r="77" spans="1:10" s="170" customFormat="1" ht="15.75">
      <c r="A77" s="122" t="s">
        <v>108</v>
      </c>
      <c r="B77" s="138" t="s">
        <v>70</v>
      </c>
      <c r="C77" s="112" t="s">
        <v>35</v>
      </c>
      <c r="D77" s="72">
        <v>152</v>
      </c>
      <c r="E77" s="12"/>
      <c r="F77" s="12"/>
      <c r="G77" s="107">
        <f>(F77+E77)*D77</f>
        <v>0</v>
      </c>
      <c r="H77" s="184"/>
      <c r="I77" s="291">
        <f>G77*(1+H77)</f>
        <v>0</v>
      </c>
      <c r="J77" s="53"/>
    </row>
    <row r="78" spans="1:10" s="170" customFormat="1" ht="15.75">
      <c r="A78" s="122" t="s">
        <v>109</v>
      </c>
      <c r="B78" s="138" t="s">
        <v>71</v>
      </c>
      <c r="C78" s="112" t="s">
        <v>35</v>
      </c>
      <c r="D78" s="72">
        <v>51</v>
      </c>
      <c r="E78" s="12"/>
      <c r="F78" s="12"/>
      <c r="G78" s="107">
        <f>(F78+E78)*D78</f>
        <v>0</v>
      </c>
      <c r="H78" s="184"/>
      <c r="I78" s="291">
        <f>G78*(1+H78)</f>
        <v>0</v>
      </c>
      <c r="J78" s="53"/>
    </row>
    <row r="79" spans="1:10" s="170" customFormat="1" ht="15.75">
      <c r="A79" s="122"/>
      <c r="B79" s="175" t="s">
        <v>14</v>
      </c>
      <c r="C79" s="113"/>
      <c r="D79" s="114"/>
      <c r="E79" s="201">
        <f>SUMPRODUCT(E74:E78,D74:D78)</f>
        <v>0</v>
      </c>
      <c r="F79" s="201">
        <f>SUMPRODUCT(F74:F78,D74:D78)</f>
        <v>0</v>
      </c>
      <c r="G79" s="201">
        <f>SUM(G74:G78)</f>
        <v>0</v>
      </c>
      <c r="H79" s="184"/>
      <c r="I79" s="299">
        <f>SUM(I74:I78)</f>
        <v>0</v>
      </c>
      <c r="J79" s="53"/>
    </row>
    <row r="80" spans="1:10" s="170" customFormat="1" ht="15.75">
      <c r="A80" s="122"/>
      <c r="B80" s="113"/>
      <c r="C80" s="113"/>
      <c r="D80" s="114"/>
      <c r="E80" s="201"/>
      <c r="F80" s="201"/>
      <c r="G80" s="201"/>
      <c r="H80" s="184"/>
      <c r="I80" s="299"/>
      <c r="J80" s="53"/>
    </row>
    <row r="81" spans="1:10" s="173" customFormat="1" ht="15.75">
      <c r="A81" s="123" t="s">
        <v>110</v>
      </c>
      <c r="B81" s="175" t="s">
        <v>72</v>
      </c>
      <c r="C81" s="113"/>
      <c r="D81" s="114"/>
      <c r="E81" s="201"/>
      <c r="F81" s="201"/>
      <c r="G81" s="201"/>
      <c r="H81" s="202"/>
      <c r="I81" s="299"/>
      <c r="J81" s="53"/>
    </row>
    <row r="82" spans="1:10" s="170" customFormat="1" ht="15.75">
      <c r="A82" s="122" t="s">
        <v>111</v>
      </c>
      <c r="B82" s="138" t="s">
        <v>425</v>
      </c>
      <c r="C82" s="112" t="s">
        <v>35</v>
      </c>
      <c r="D82" s="72">
        <v>862</v>
      </c>
      <c r="E82" s="12"/>
      <c r="F82" s="12"/>
      <c r="G82" s="107">
        <f>(E82+F82)*D82</f>
        <v>0</v>
      </c>
      <c r="H82" s="184"/>
      <c r="I82" s="291">
        <f aca="true" t="shared" si="6" ref="I82:I94">G82*(1+H82)</f>
        <v>0</v>
      </c>
      <c r="J82" s="53"/>
    </row>
    <row r="83" spans="1:10" s="170" customFormat="1" ht="15.75">
      <c r="A83" s="122" t="s">
        <v>112</v>
      </c>
      <c r="B83" s="203" t="s">
        <v>391</v>
      </c>
      <c r="C83" s="112" t="s">
        <v>35</v>
      </c>
      <c r="D83" s="72">
        <v>117</v>
      </c>
      <c r="E83" s="107"/>
      <c r="F83" s="107"/>
      <c r="G83" s="107">
        <f aca="true" t="shared" si="7" ref="G83:G99">(E83+F83)*D83</f>
        <v>0</v>
      </c>
      <c r="H83" s="184"/>
      <c r="I83" s="291">
        <f t="shared" si="6"/>
        <v>0</v>
      </c>
      <c r="J83" s="53"/>
    </row>
    <row r="84" spans="1:10" s="170" customFormat="1" ht="15.75">
      <c r="A84" s="122" t="s">
        <v>113</v>
      </c>
      <c r="B84" s="249" t="s">
        <v>303</v>
      </c>
      <c r="C84" s="112" t="s">
        <v>35</v>
      </c>
      <c r="D84" s="72">
        <v>117</v>
      </c>
      <c r="E84" s="12"/>
      <c r="F84" s="12"/>
      <c r="G84" s="107">
        <f t="shared" si="7"/>
        <v>0</v>
      </c>
      <c r="H84" s="184"/>
      <c r="I84" s="291">
        <f t="shared" si="6"/>
        <v>0</v>
      </c>
      <c r="J84" s="53"/>
    </row>
    <row r="85" spans="1:10" s="170" customFormat="1" ht="15.75">
      <c r="A85" s="122" t="s">
        <v>114</v>
      </c>
      <c r="B85" s="247" t="s">
        <v>428</v>
      </c>
      <c r="C85" s="248" t="s">
        <v>35</v>
      </c>
      <c r="D85" s="250">
        <v>140</v>
      </c>
      <c r="E85" s="12"/>
      <c r="F85" s="12"/>
      <c r="G85" s="107">
        <f t="shared" si="7"/>
        <v>0</v>
      </c>
      <c r="H85" s="167"/>
      <c r="I85" s="291">
        <f t="shared" si="6"/>
        <v>0</v>
      </c>
      <c r="J85" s="53"/>
    </row>
    <row r="86" spans="1:10" s="170" customFormat="1" ht="15.75">
      <c r="A86" s="122" t="s">
        <v>115</v>
      </c>
      <c r="B86" s="247" t="s">
        <v>429</v>
      </c>
      <c r="C86" s="248" t="s">
        <v>58</v>
      </c>
      <c r="D86" s="250">
        <v>517</v>
      </c>
      <c r="E86" s="12"/>
      <c r="F86" s="12"/>
      <c r="G86" s="107">
        <f t="shared" si="7"/>
        <v>0</v>
      </c>
      <c r="H86" s="167"/>
      <c r="I86" s="291">
        <f t="shared" si="6"/>
        <v>0</v>
      </c>
      <c r="J86" s="53"/>
    </row>
    <row r="87" spans="1:10" s="170" customFormat="1" ht="15.75">
      <c r="A87" s="122" t="s">
        <v>116</v>
      </c>
      <c r="B87" s="247" t="s">
        <v>392</v>
      </c>
      <c r="C87" s="248" t="s">
        <v>35</v>
      </c>
      <c r="D87" s="250">
        <v>140</v>
      </c>
      <c r="E87" s="12"/>
      <c r="F87" s="12"/>
      <c r="G87" s="107">
        <f t="shared" si="7"/>
        <v>0</v>
      </c>
      <c r="H87" s="184"/>
      <c r="I87" s="291">
        <f t="shared" si="6"/>
        <v>0</v>
      </c>
      <c r="J87" s="53"/>
    </row>
    <row r="88" spans="1:10" s="170" customFormat="1" ht="15.75">
      <c r="A88" s="122" t="s">
        <v>117</v>
      </c>
      <c r="B88" s="247" t="s">
        <v>433</v>
      </c>
      <c r="C88" s="248" t="s">
        <v>36</v>
      </c>
      <c r="D88" s="250">
        <v>26</v>
      </c>
      <c r="E88" s="12"/>
      <c r="F88" s="12"/>
      <c r="G88" s="107">
        <f t="shared" si="7"/>
        <v>0</v>
      </c>
      <c r="H88" s="184"/>
      <c r="I88" s="291">
        <f t="shared" si="6"/>
        <v>0</v>
      </c>
      <c r="J88" s="53"/>
    </row>
    <row r="89" spans="1:10" s="170" customFormat="1" ht="15.75">
      <c r="A89" s="122" t="s">
        <v>118</v>
      </c>
      <c r="B89" s="247" t="s">
        <v>434</v>
      </c>
      <c r="C89" s="248" t="s">
        <v>35</v>
      </c>
      <c r="D89" s="250">
        <v>862</v>
      </c>
      <c r="E89" s="12"/>
      <c r="F89" s="12"/>
      <c r="G89" s="107">
        <f t="shared" si="7"/>
        <v>0</v>
      </c>
      <c r="H89" s="184"/>
      <c r="I89" s="291">
        <f t="shared" si="6"/>
        <v>0</v>
      </c>
      <c r="J89" s="53"/>
    </row>
    <row r="90" spans="1:10" s="170" customFormat="1" ht="15.75">
      <c r="A90" s="121" t="s">
        <v>119</v>
      </c>
      <c r="B90" s="286" t="s">
        <v>437</v>
      </c>
      <c r="C90" s="248" t="s">
        <v>35</v>
      </c>
      <c r="D90" s="250">
        <v>862</v>
      </c>
      <c r="E90" s="12"/>
      <c r="F90" s="12"/>
      <c r="G90" s="107">
        <f t="shared" si="7"/>
        <v>0</v>
      </c>
      <c r="H90" s="184"/>
      <c r="I90" s="291">
        <f t="shared" si="6"/>
        <v>0</v>
      </c>
      <c r="J90" s="53"/>
    </row>
    <row r="91" spans="1:10" s="170" customFormat="1" ht="15.75">
      <c r="A91" s="121" t="s">
        <v>120</v>
      </c>
      <c r="B91" s="110" t="s">
        <v>304</v>
      </c>
      <c r="C91" s="112" t="s">
        <v>55</v>
      </c>
      <c r="D91" s="72">
        <v>1</v>
      </c>
      <c r="E91" s="107"/>
      <c r="F91" s="107"/>
      <c r="G91" s="107">
        <f t="shared" si="7"/>
        <v>0</v>
      </c>
      <c r="H91" s="184"/>
      <c r="I91" s="291">
        <f t="shared" si="6"/>
        <v>0</v>
      </c>
      <c r="J91" s="53"/>
    </row>
    <row r="92" spans="1:10" s="170" customFormat="1" ht="15.75">
      <c r="A92" s="121" t="s">
        <v>121</v>
      </c>
      <c r="B92" s="110" t="s">
        <v>305</v>
      </c>
      <c r="C92" s="112" t="s">
        <v>55</v>
      </c>
      <c r="D92" s="72">
        <v>4</v>
      </c>
      <c r="E92" s="107"/>
      <c r="F92" s="107"/>
      <c r="G92" s="107">
        <f t="shared" si="7"/>
        <v>0</v>
      </c>
      <c r="H92" s="184"/>
      <c r="I92" s="291">
        <f t="shared" si="6"/>
        <v>0</v>
      </c>
      <c r="J92" s="53"/>
    </row>
    <row r="93" spans="1:10" s="170" customFormat="1" ht="15.75">
      <c r="A93" s="121" t="s">
        <v>122</v>
      </c>
      <c r="B93" s="110" t="s">
        <v>306</v>
      </c>
      <c r="C93" s="112" t="s">
        <v>55</v>
      </c>
      <c r="D93" s="72">
        <v>1</v>
      </c>
      <c r="E93" s="189"/>
      <c r="F93" s="189"/>
      <c r="G93" s="107">
        <f t="shared" si="7"/>
        <v>0</v>
      </c>
      <c r="H93" s="184"/>
      <c r="I93" s="291">
        <f t="shared" si="6"/>
        <v>0</v>
      </c>
      <c r="J93" s="53"/>
    </row>
    <row r="94" spans="1:10" s="170" customFormat="1" ht="15.75">
      <c r="A94" s="121" t="s">
        <v>123</v>
      </c>
      <c r="B94" s="110" t="s">
        <v>307</v>
      </c>
      <c r="C94" s="112" t="s">
        <v>55</v>
      </c>
      <c r="D94" s="72">
        <v>1</v>
      </c>
      <c r="E94" s="189"/>
      <c r="F94" s="189"/>
      <c r="G94" s="107">
        <f t="shared" si="7"/>
        <v>0</v>
      </c>
      <c r="H94" s="184"/>
      <c r="I94" s="291">
        <f t="shared" si="6"/>
        <v>0</v>
      </c>
      <c r="J94" s="53"/>
    </row>
    <row r="95" spans="1:10" s="170" customFormat="1" ht="15.75">
      <c r="A95" s="122"/>
      <c r="B95" s="204" t="s">
        <v>308</v>
      </c>
      <c r="C95" s="112"/>
      <c r="D95" s="72"/>
      <c r="E95" s="189"/>
      <c r="F95" s="189"/>
      <c r="G95" s="107"/>
      <c r="H95" s="184"/>
      <c r="I95" s="301"/>
      <c r="J95" s="53"/>
    </row>
    <row r="96" spans="1:10" s="170" customFormat="1" ht="15.75">
      <c r="A96" s="122" t="s">
        <v>432</v>
      </c>
      <c r="B96" s="51" t="s">
        <v>309</v>
      </c>
      <c r="C96" s="112" t="s">
        <v>55</v>
      </c>
      <c r="D96" s="72">
        <v>14</v>
      </c>
      <c r="E96" s="189"/>
      <c r="F96" s="189"/>
      <c r="G96" s="107">
        <f t="shared" si="7"/>
        <v>0</v>
      </c>
      <c r="H96" s="184"/>
      <c r="I96" s="291">
        <f>G96*(1+H96)</f>
        <v>0</v>
      </c>
      <c r="J96" s="53"/>
    </row>
    <row r="97" spans="1:10" s="170" customFormat="1" ht="15.75">
      <c r="A97" s="122" t="s">
        <v>435</v>
      </c>
      <c r="B97" s="51" t="s">
        <v>310</v>
      </c>
      <c r="C97" s="112" t="s">
        <v>55</v>
      </c>
      <c r="D97" s="72">
        <v>13</v>
      </c>
      <c r="E97" s="189"/>
      <c r="F97" s="189"/>
      <c r="G97" s="107">
        <f t="shared" si="7"/>
        <v>0</v>
      </c>
      <c r="H97" s="184"/>
      <c r="I97" s="291">
        <f>G97*(1+H97)</f>
        <v>0</v>
      </c>
      <c r="J97" s="53"/>
    </row>
    <row r="98" spans="1:10" s="170" customFormat="1" ht="15.75">
      <c r="A98" s="122" t="s">
        <v>436</v>
      </c>
      <c r="B98" s="51" t="s">
        <v>311</v>
      </c>
      <c r="C98" s="112" t="s">
        <v>55</v>
      </c>
      <c r="D98" s="72">
        <v>4</v>
      </c>
      <c r="E98" s="189"/>
      <c r="F98" s="189"/>
      <c r="G98" s="107">
        <f t="shared" si="7"/>
        <v>0</v>
      </c>
      <c r="H98" s="184"/>
      <c r="I98" s="291">
        <f>G98*(1+H98)</f>
        <v>0</v>
      </c>
      <c r="J98" s="53"/>
    </row>
    <row r="99" spans="1:10" s="170" customFormat="1" ht="15.75">
      <c r="A99" s="122" t="s">
        <v>438</v>
      </c>
      <c r="B99" s="51" t="s">
        <v>430</v>
      </c>
      <c r="C99" s="112" t="s">
        <v>58</v>
      </c>
      <c r="D99" s="72">
        <v>9</v>
      </c>
      <c r="E99" s="189"/>
      <c r="F99" s="189"/>
      <c r="G99" s="107">
        <f t="shared" si="7"/>
        <v>0</v>
      </c>
      <c r="H99" s="184"/>
      <c r="I99" s="291">
        <f>G99*(1+H99)</f>
        <v>0</v>
      </c>
      <c r="J99" s="53"/>
    </row>
    <row r="100" spans="1:10" s="170" customFormat="1" ht="16.5" thickBot="1">
      <c r="A100" s="252"/>
      <c r="B100" s="253" t="s">
        <v>14</v>
      </c>
      <c r="C100" s="166"/>
      <c r="D100" s="124"/>
      <c r="E100" s="254">
        <f>SUMPRODUCT(E82:E99,D82:D99)</f>
        <v>0</v>
      </c>
      <c r="F100" s="254">
        <f>SUMPRODUCT(F82:F99,D82:D99)</f>
        <v>0</v>
      </c>
      <c r="G100" s="254">
        <f>SUM(G82:G99)</f>
        <v>0</v>
      </c>
      <c r="H100" s="192"/>
      <c r="I100" s="302">
        <f>SUM(I82:I99)</f>
        <v>0</v>
      </c>
      <c r="J100" s="53"/>
    </row>
    <row r="101" spans="1:10" s="173" customFormat="1" ht="16.5" thickTop="1">
      <c r="A101" s="255" t="s">
        <v>124</v>
      </c>
      <c r="B101" s="174" t="s">
        <v>73</v>
      </c>
      <c r="C101" s="186"/>
      <c r="D101" s="164"/>
      <c r="E101" s="187"/>
      <c r="F101" s="187"/>
      <c r="G101" s="187"/>
      <c r="H101" s="256"/>
      <c r="I101" s="303"/>
      <c r="J101" s="53"/>
    </row>
    <row r="102" spans="1:10" s="170" customFormat="1" ht="15.75">
      <c r="A102" s="122"/>
      <c r="B102" s="208" t="s">
        <v>336</v>
      </c>
      <c r="C102" s="131"/>
      <c r="D102" s="205"/>
      <c r="E102" s="201"/>
      <c r="F102" s="201"/>
      <c r="G102" s="201"/>
      <c r="H102" s="184"/>
      <c r="I102" s="299"/>
      <c r="J102" s="53"/>
    </row>
    <row r="103" spans="1:10" s="170" customFormat="1" ht="15">
      <c r="A103" s="122" t="s">
        <v>125</v>
      </c>
      <c r="B103" s="178" t="s">
        <v>103</v>
      </c>
      <c r="C103" s="131" t="s">
        <v>55</v>
      </c>
      <c r="D103" s="205">
        <v>2</v>
      </c>
      <c r="E103" s="107"/>
      <c r="F103" s="107"/>
      <c r="G103" s="107">
        <f aca="true" t="shared" si="8" ref="G103:G162">(F103+E103)*D103</f>
        <v>0</v>
      </c>
      <c r="H103" s="184"/>
      <c r="I103" s="291">
        <f aca="true" t="shared" si="9" ref="I103:I123">G103*(1+H103)</f>
        <v>0</v>
      </c>
      <c r="J103" s="104"/>
    </row>
    <row r="104" spans="1:10" s="170" customFormat="1" ht="15.75">
      <c r="A104" s="122" t="s">
        <v>126</v>
      </c>
      <c r="B104" s="178" t="s">
        <v>74</v>
      </c>
      <c r="C104" s="131" t="s">
        <v>55</v>
      </c>
      <c r="D104" s="72">
        <v>1</v>
      </c>
      <c r="E104" s="107"/>
      <c r="F104" s="107"/>
      <c r="G104" s="107">
        <f t="shared" si="8"/>
        <v>0</v>
      </c>
      <c r="H104" s="184"/>
      <c r="I104" s="291">
        <f t="shared" si="9"/>
        <v>0</v>
      </c>
      <c r="J104" s="53"/>
    </row>
    <row r="105" spans="1:10" s="170" customFormat="1" ht="15.75">
      <c r="A105" s="122" t="s">
        <v>127</v>
      </c>
      <c r="B105" s="138" t="s">
        <v>337</v>
      </c>
      <c r="C105" s="131" t="s">
        <v>55</v>
      </c>
      <c r="D105" s="72">
        <v>6</v>
      </c>
      <c r="E105" s="107"/>
      <c r="F105" s="107"/>
      <c r="G105" s="107">
        <f t="shared" si="8"/>
        <v>0</v>
      </c>
      <c r="H105" s="184"/>
      <c r="I105" s="291">
        <f t="shared" si="9"/>
        <v>0</v>
      </c>
      <c r="J105" s="53"/>
    </row>
    <row r="106" spans="1:10" s="170" customFormat="1" ht="15.75">
      <c r="A106" s="122" t="s">
        <v>128</v>
      </c>
      <c r="B106" s="138" t="s">
        <v>341</v>
      </c>
      <c r="C106" s="131" t="s">
        <v>55</v>
      </c>
      <c r="D106" s="72">
        <v>3</v>
      </c>
      <c r="E106" s="107"/>
      <c r="F106" s="107"/>
      <c r="G106" s="107">
        <f t="shared" si="8"/>
        <v>0</v>
      </c>
      <c r="H106" s="184"/>
      <c r="I106" s="291">
        <f t="shared" si="9"/>
        <v>0</v>
      </c>
      <c r="J106" s="53"/>
    </row>
    <row r="107" spans="1:10" s="170" customFormat="1" ht="15.75">
      <c r="A107" s="122" t="s">
        <v>129</v>
      </c>
      <c r="B107" s="138" t="s">
        <v>77</v>
      </c>
      <c r="C107" s="112" t="s">
        <v>55</v>
      </c>
      <c r="D107" s="72">
        <v>1</v>
      </c>
      <c r="E107" s="107"/>
      <c r="F107" s="107"/>
      <c r="G107" s="107">
        <f t="shared" si="8"/>
        <v>0</v>
      </c>
      <c r="H107" s="184"/>
      <c r="I107" s="291">
        <f t="shared" si="9"/>
        <v>0</v>
      </c>
      <c r="J107" s="53"/>
    </row>
    <row r="108" spans="1:10" s="170" customFormat="1" ht="15.75">
      <c r="A108" s="122" t="s">
        <v>130</v>
      </c>
      <c r="B108" s="138" t="s">
        <v>280</v>
      </c>
      <c r="C108" s="112" t="s">
        <v>55</v>
      </c>
      <c r="D108" s="72">
        <v>2</v>
      </c>
      <c r="E108" s="107"/>
      <c r="F108" s="107"/>
      <c r="G108" s="107">
        <f t="shared" si="8"/>
        <v>0</v>
      </c>
      <c r="H108" s="184"/>
      <c r="I108" s="291">
        <f t="shared" si="9"/>
        <v>0</v>
      </c>
      <c r="J108" s="53"/>
    </row>
    <row r="109" spans="1:10" s="170" customFormat="1" ht="15.75">
      <c r="A109" s="122" t="s">
        <v>131</v>
      </c>
      <c r="B109" s="247" t="s">
        <v>360</v>
      </c>
      <c r="C109" s="248" t="s">
        <v>55</v>
      </c>
      <c r="D109" s="248">
        <v>1</v>
      </c>
      <c r="E109" s="107"/>
      <c r="F109" s="107"/>
      <c r="G109" s="107">
        <f t="shared" si="8"/>
        <v>0</v>
      </c>
      <c r="H109" s="184"/>
      <c r="I109" s="291">
        <f t="shared" si="9"/>
        <v>0</v>
      </c>
      <c r="J109" s="53"/>
    </row>
    <row r="110" spans="1:10" s="170" customFormat="1" ht="15.75">
      <c r="A110" s="122" t="s">
        <v>132</v>
      </c>
      <c r="B110" s="247" t="s">
        <v>361</v>
      </c>
      <c r="C110" s="248" t="s">
        <v>55</v>
      </c>
      <c r="D110" s="248">
        <v>2</v>
      </c>
      <c r="E110" s="107"/>
      <c r="F110" s="107"/>
      <c r="G110" s="107">
        <f t="shared" si="8"/>
        <v>0</v>
      </c>
      <c r="H110" s="184"/>
      <c r="I110" s="291">
        <f t="shared" si="9"/>
        <v>0</v>
      </c>
      <c r="J110" s="53"/>
    </row>
    <row r="111" spans="1:10" s="170" customFormat="1" ht="15.75">
      <c r="A111" s="122" t="s">
        <v>133</v>
      </c>
      <c r="B111" s="247" t="s">
        <v>362</v>
      </c>
      <c r="C111" s="248" t="s">
        <v>55</v>
      </c>
      <c r="D111" s="248">
        <v>2</v>
      </c>
      <c r="E111" s="107"/>
      <c r="F111" s="107"/>
      <c r="G111" s="107">
        <f t="shared" si="8"/>
        <v>0</v>
      </c>
      <c r="H111" s="184"/>
      <c r="I111" s="291">
        <f t="shared" si="9"/>
        <v>0</v>
      </c>
      <c r="J111" s="53"/>
    </row>
    <row r="112" spans="1:10" s="170" customFormat="1" ht="15.75">
      <c r="A112" s="122" t="s">
        <v>134</v>
      </c>
      <c r="B112" s="247" t="s">
        <v>363</v>
      </c>
      <c r="C112" s="248" t="s">
        <v>55</v>
      </c>
      <c r="D112" s="248">
        <v>2</v>
      </c>
      <c r="E112" s="107"/>
      <c r="F112" s="107"/>
      <c r="G112" s="107">
        <f t="shared" si="8"/>
        <v>0</v>
      </c>
      <c r="H112" s="184"/>
      <c r="I112" s="291">
        <f t="shared" si="9"/>
        <v>0</v>
      </c>
      <c r="J112" s="53"/>
    </row>
    <row r="113" spans="1:10" s="170" customFormat="1" ht="15.75">
      <c r="A113" s="122" t="s">
        <v>135</v>
      </c>
      <c r="B113" s="247" t="s">
        <v>340</v>
      </c>
      <c r="C113" s="248" t="s">
        <v>55</v>
      </c>
      <c r="D113" s="248">
        <v>1</v>
      </c>
      <c r="E113" s="107"/>
      <c r="F113" s="107"/>
      <c r="G113" s="107">
        <f t="shared" si="8"/>
        <v>0</v>
      </c>
      <c r="H113" s="184"/>
      <c r="I113" s="291">
        <f t="shared" si="9"/>
        <v>0</v>
      </c>
      <c r="J113" s="53"/>
    </row>
    <row r="114" spans="1:10" s="170" customFormat="1" ht="15.75">
      <c r="A114" s="122" t="s">
        <v>136</v>
      </c>
      <c r="B114" s="138" t="s">
        <v>76</v>
      </c>
      <c r="C114" s="112" t="s">
        <v>55</v>
      </c>
      <c r="D114" s="72">
        <v>8</v>
      </c>
      <c r="E114" s="107"/>
      <c r="F114" s="107"/>
      <c r="G114" s="107">
        <f t="shared" si="8"/>
        <v>0</v>
      </c>
      <c r="H114" s="184"/>
      <c r="I114" s="291">
        <f t="shared" si="9"/>
        <v>0</v>
      </c>
      <c r="J114" s="53"/>
    </row>
    <row r="115" spans="1:10" s="170" customFormat="1" ht="15.75">
      <c r="A115" s="122" t="s">
        <v>137</v>
      </c>
      <c r="B115" s="247" t="s">
        <v>357</v>
      </c>
      <c r="C115" s="248" t="s">
        <v>55</v>
      </c>
      <c r="D115" s="248">
        <v>2</v>
      </c>
      <c r="E115" s="107"/>
      <c r="F115" s="107"/>
      <c r="G115" s="107">
        <f t="shared" si="8"/>
        <v>0</v>
      </c>
      <c r="H115" s="184"/>
      <c r="I115" s="291">
        <f t="shared" si="9"/>
        <v>0</v>
      </c>
      <c r="J115" s="53"/>
    </row>
    <row r="116" spans="1:10" s="170" customFormat="1" ht="15.75">
      <c r="A116" s="122" t="s">
        <v>138</v>
      </c>
      <c r="B116" s="247" t="s">
        <v>358</v>
      </c>
      <c r="C116" s="248" t="s">
        <v>55</v>
      </c>
      <c r="D116" s="248">
        <v>1</v>
      </c>
      <c r="E116" s="107"/>
      <c r="F116" s="107"/>
      <c r="G116" s="107">
        <f t="shared" si="8"/>
        <v>0</v>
      </c>
      <c r="H116" s="184"/>
      <c r="I116" s="291">
        <f t="shared" si="9"/>
        <v>0</v>
      </c>
      <c r="J116" s="53"/>
    </row>
    <row r="117" spans="1:10" s="170" customFormat="1" ht="15.75">
      <c r="A117" s="122" t="s">
        <v>139</v>
      </c>
      <c r="B117" s="177" t="s">
        <v>75</v>
      </c>
      <c r="C117" s="130" t="s">
        <v>55</v>
      </c>
      <c r="D117" s="72">
        <v>1</v>
      </c>
      <c r="E117" s="107"/>
      <c r="F117" s="107"/>
      <c r="G117" s="107">
        <f t="shared" si="8"/>
        <v>0</v>
      </c>
      <c r="H117" s="184"/>
      <c r="I117" s="291">
        <f t="shared" si="9"/>
        <v>0</v>
      </c>
      <c r="J117" s="53"/>
    </row>
    <row r="118" spans="1:10" s="170" customFormat="1" ht="15.75">
      <c r="A118" s="122" t="s">
        <v>140</v>
      </c>
      <c r="B118" s="247" t="s">
        <v>359</v>
      </c>
      <c r="C118" s="248" t="s">
        <v>55</v>
      </c>
      <c r="D118" s="248">
        <v>4</v>
      </c>
      <c r="E118" s="107"/>
      <c r="F118" s="107"/>
      <c r="G118" s="107">
        <f t="shared" si="8"/>
        <v>0</v>
      </c>
      <c r="H118" s="184"/>
      <c r="I118" s="291">
        <f t="shared" si="9"/>
        <v>0</v>
      </c>
      <c r="J118" s="53"/>
    </row>
    <row r="119" spans="1:10" s="170" customFormat="1" ht="15.75">
      <c r="A119" s="122" t="s">
        <v>141</v>
      </c>
      <c r="B119" s="138" t="s">
        <v>208</v>
      </c>
      <c r="C119" s="112" t="s">
        <v>55</v>
      </c>
      <c r="D119" s="72">
        <v>2</v>
      </c>
      <c r="E119" s="107"/>
      <c r="F119" s="107"/>
      <c r="G119" s="107">
        <f t="shared" si="8"/>
        <v>0</v>
      </c>
      <c r="H119" s="184"/>
      <c r="I119" s="291">
        <f t="shared" si="9"/>
        <v>0</v>
      </c>
      <c r="J119" s="53"/>
    </row>
    <row r="120" spans="1:10" s="170" customFormat="1" ht="15.75">
      <c r="A120" s="122" t="s">
        <v>142</v>
      </c>
      <c r="B120" s="138" t="s">
        <v>364</v>
      </c>
      <c r="C120" s="112" t="s">
        <v>55</v>
      </c>
      <c r="D120" s="248">
        <v>1</v>
      </c>
      <c r="E120" s="107"/>
      <c r="F120" s="107"/>
      <c r="G120" s="107">
        <f t="shared" si="8"/>
        <v>0</v>
      </c>
      <c r="H120" s="184"/>
      <c r="I120" s="291">
        <f t="shared" si="9"/>
        <v>0</v>
      </c>
      <c r="J120" s="53"/>
    </row>
    <row r="121" spans="1:10" s="170" customFormat="1" ht="15.75">
      <c r="A121" s="122" t="s">
        <v>143</v>
      </c>
      <c r="B121" s="247" t="s">
        <v>365</v>
      </c>
      <c r="C121" s="248" t="s">
        <v>55</v>
      </c>
      <c r="D121" s="248">
        <v>5</v>
      </c>
      <c r="E121" s="107"/>
      <c r="F121" s="107"/>
      <c r="G121" s="107">
        <f t="shared" si="8"/>
        <v>0</v>
      </c>
      <c r="H121" s="184"/>
      <c r="I121" s="291">
        <f t="shared" si="9"/>
        <v>0</v>
      </c>
      <c r="J121" s="53"/>
    </row>
    <row r="122" spans="1:10" s="170" customFormat="1" ht="15.75">
      <c r="A122" s="122" t="s">
        <v>144</v>
      </c>
      <c r="B122" s="177" t="s">
        <v>281</v>
      </c>
      <c r="C122" s="130" t="s">
        <v>55</v>
      </c>
      <c r="D122" s="72">
        <v>2</v>
      </c>
      <c r="E122" s="107"/>
      <c r="F122" s="107"/>
      <c r="G122" s="107">
        <f t="shared" si="8"/>
        <v>0</v>
      </c>
      <c r="H122" s="184"/>
      <c r="I122" s="291">
        <f t="shared" si="9"/>
        <v>0</v>
      </c>
      <c r="J122" s="53"/>
    </row>
    <row r="123" spans="1:10" s="170" customFormat="1" ht="15.75">
      <c r="A123" s="122" t="s">
        <v>145</v>
      </c>
      <c r="B123" s="138" t="s">
        <v>282</v>
      </c>
      <c r="C123" s="112" t="s">
        <v>55</v>
      </c>
      <c r="D123" s="72">
        <v>4</v>
      </c>
      <c r="E123" s="107"/>
      <c r="F123" s="107"/>
      <c r="G123" s="107">
        <f t="shared" si="8"/>
        <v>0</v>
      </c>
      <c r="H123" s="184"/>
      <c r="I123" s="291">
        <f t="shared" si="9"/>
        <v>0</v>
      </c>
      <c r="J123" s="53"/>
    </row>
    <row r="124" spans="1:10" s="170" customFormat="1" ht="15.75">
      <c r="A124" s="122"/>
      <c r="B124" s="208" t="s">
        <v>339</v>
      </c>
      <c r="C124" s="112"/>
      <c r="D124" s="72"/>
      <c r="E124" s="107"/>
      <c r="F124" s="107"/>
      <c r="G124" s="107"/>
      <c r="H124" s="184"/>
      <c r="I124" s="301"/>
      <c r="J124" s="53"/>
    </row>
    <row r="125" spans="1:10" s="170" customFormat="1" ht="15.75">
      <c r="A125" s="121" t="s">
        <v>146</v>
      </c>
      <c r="B125" s="13" t="s">
        <v>338</v>
      </c>
      <c r="C125" s="10" t="s">
        <v>55</v>
      </c>
      <c r="D125" s="10">
        <v>7</v>
      </c>
      <c r="E125" s="107"/>
      <c r="F125" s="107"/>
      <c r="G125" s="107">
        <f t="shared" si="8"/>
        <v>0</v>
      </c>
      <c r="H125" s="184"/>
      <c r="I125" s="291">
        <f aca="true" t="shared" si="10" ref="I125:I146">G125*(1+H125)</f>
        <v>0</v>
      </c>
      <c r="J125" s="53"/>
    </row>
    <row r="126" spans="1:10" s="170" customFormat="1" ht="15.75">
      <c r="A126" s="121" t="s">
        <v>147</v>
      </c>
      <c r="B126" s="13" t="s">
        <v>367</v>
      </c>
      <c r="C126" s="10" t="s">
        <v>55</v>
      </c>
      <c r="D126" s="10">
        <v>18</v>
      </c>
      <c r="E126" s="107"/>
      <c r="F126" s="107"/>
      <c r="G126" s="107">
        <f t="shared" si="8"/>
        <v>0</v>
      </c>
      <c r="H126" s="184"/>
      <c r="I126" s="291">
        <f t="shared" si="10"/>
        <v>0</v>
      </c>
      <c r="J126" s="53"/>
    </row>
    <row r="127" spans="1:10" s="170" customFormat="1" ht="15.75">
      <c r="A127" s="121" t="s">
        <v>148</v>
      </c>
      <c r="B127" s="13" t="s">
        <v>368</v>
      </c>
      <c r="C127" s="10" t="s">
        <v>55</v>
      </c>
      <c r="D127" s="10">
        <v>17</v>
      </c>
      <c r="E127" s="107"/>
      <c r="F127" s="107"/>
      <c r="G127" s="107">
        <f t="shared" si="8"/>
        <v>0</v>
      </c>
      <c r="H127" s="184"/>
      <c r="I127" s="291">
        <f t="shared" si="10"/>
        <v>0</v>
      </c>
      <c r="J127" s="53"/>
    </row>
    <row r="128" spans="1:10" s="170" customFormat="1" ht="15.75">
      <c r="A128" s="121" t="s">
        <v>149</v>
      </c>
      <c r="B128" s="13" t="s">
        <v>369</v>
      </c>
      <c r="C128" s="10" t="s">
        <v>55</v>
      </c>
      <c r="D128" s="10">
        <v>12</v>
      </c>
      <c r="E128" s="107"/>
      <c r="F128" s="107"/>
      <c r="G128" s="107">
        <f t="shared" si="8"/>
        <v>0</v>
      </c>
      <c r="H128" s="184"/>
      <c r="I128" s="291">
        <f t="shared" si="10"/>
        <v>0</v>
      </c>
      <c r="J128" s="53"/>
    </row>
    <row r="129" spans="1:10" s="170" customFormat="1" ht="15.75">
      <c r="A129" s="121" t="s">
        <v>150</v>
      </c>
      <c r="B129" s="247" t="s">
        <v>421</v>
      </c>
      <c r="C129" s="248" t="s">
        <v>55</v>
      </c>
      <c r="D129" s="248">
        <v>1</v>
      </c>
      <c r="E129" s="107"/>
      <c r="F129" s="107"/>
      <c r="G129" s="107">
        <f t="shared" si="8"/>
        <v>0</v>
      </c>
      <c r="H129" s="184"/>
      <c r="I129" s="291">
        <f t="shared" si="10"/>
        <v>0</v>
      </c>
      <c r="J129" s="53"/>
    </row>
    <row r="130" spans="1:10" s="170" customFormat="1" ht="15.75">
      <c r="A130" s="121" t="s">
        <v>151</v>
      </c>
      <c r="B130" s="247" t="s">
        <v>370</v>
      </c>
      <c r="C130" s="248" t="s">
        <v>55</v>
      </c>
      <c r="D130" s="248">
        <v>5</v>
      </c>
      <c r="E130" s="107"/>
      <c r="F130" s="107"/>
      <c r="G130" s="107">
        <f t="shared" si="8"/>
        <v>0</v>
      </c>
      <c r="H130" s="184"/>
      <c r="I130" s="291">
        <f t="shared" si="10"/>
        <v>0</v>
      </c>
      <c r="J130" s="53"/>
    </row>
    <row r="131" spans="1:10" s="170" customFormat="1" ht="15.75">
      <c r="A131" s="121" t="s">
        <v>152</v>
      </c>
      <c r="B131" s="247" t="s">
        <v>371</v>
      </c>
      <c r="C131" s="248" t="s">
        <v>55</v>
      </c>
      <c r="D131" s="248">
        <v>2</v>
      </c>
      <c r="E131" s="107"/>
      <c r="F131" s="107"/>
      <c r="G131" s="107">
        <f t="shared" si="8"/>
        <v>0</v>
      </c>
      <c r="H131" s="184"/>
      <c r="I131" s="291">
        <f t="shared" si="10"/>
        <v>0</v>
      </c>
      <c r="J131" s="53"/>
    </row>
    <row r="132" spans="1:10" s="170" customFormat="1" ht="15.75">
      <c r="A132" s="121" t="s">
        <v>153</v>
      </c>
      <c r="B132" s="247" t="s">
        <v>372</v>
      </c>
      <c r="C132" s="248" t="s">
        <v>55</v>
      </c>
      <c r="D132" s="248">
        <v>1</v>
      </c>
      <c r="E132" s="107"/>
      <c r="F132" s="107"/>
      <c r="G132" s="107">
        <f t="shared" si="8"/>
        <v>0</v>
      </c>
      <c r="H132" s="184"/>
      <c r="I132" s="291">
        <f t="shared" si="10"/>
        <v>0</v>
      </c>
      <c r="J132" s="53"/>
    </row>
    <row r="133" spans="1:10" s="170" customFormat="1" ht="15.75">
      <c r="A133" s="121" t="s">
        <v>154</v>
      </c>
      <c r="B133" s="247" t="s">
        <v>373</v>
      </c>
      <c r="C133" s="248" t="s">
        <v>55</v>
      </c>
      <c r="D133" s="248">
        <v>1</v>
      </c>
      <c r="E133" s="107"/>
      <c r="F133" s="107"/>
      <c r="G133" s="107">
        <f t="shared" si="8"/>
        <v>0</v>
      </c>
      <c r="H133" s="184"/>
      <c r="I133" s="291">
        <f t="shared" si="10"/>
        <v>0</v>
      </c>
      <c r="J133" s="53"/>
    </row>
    <row r="134" spans="1:10" s="170" customFormat="1" ht="15.75">
      <c r="A134" s="121" t="s">
        <v>155</v>
      </c>
      <c r="B134" s="247" t="s">
        <v>366</v>
      </c>
      <c r="C134" s="248" t="s">
        <v>55</v>
      </c>
      <c r="D134" s="248">
        <v>6</v>
      </c>
      <c r="E134" s="107"/>
      <c r="F134" s="107"/>
      <c r="G134" s="107">
        <f t="shared" si="8"/>
        <v>0</v>
      </c>
      <c r="H134" s="184"/>
      <c r="I134" s="291">
        <f t="shared" si="10"/>
        <v>0</v>
      </c>
      <c r="J134" s="53"/>
    </row>
    <row r="135" spans="1:10" s="170" customFormat="1" ht="15.75">
      <c r="A135" s="121" t="s">
        <v>156</v>
      </c>
      <c r="B135" s="247" t="s">
        <v>374</v>
      </c>
      <c r="C135" s="248" t="s">
        <v>55</v>
      </c>
      <c r="D135" s="248">
        <v>5</v>
      </c>
      <c r="E135" s="107"/>
      <c r="F135" s="107"/>
      <c r="G135" s="107">
        <f t="shared" si="8"/>
        <v>0</v>
      </c>
      <c r="H135" s="184"/>
      <c r="I135" s="291">
        <f t="shared" si="10"/>
        <v>0</v>
      </c>
      <c r="J135" s="53"/>
    </row>
    <row r="136" spans="1:10" s="170" customFormat="1" ht="15.75">
      <c r="A136" s="121" t="s">
        <v>157</v>
      </c>
      <c r="B136" s="247" t="s">
        <v>375</v>
      </c>
      <c r="C136" s="248" t="s">
        <v>55</v>
      </c>
      <c r="D136" s="248">
        <v>6</v>
      </c>
      <c r="E136" s="107"/>
      <c r="F136" s="107"/>
      <c r="G136" s="107">
        <f t="shared" si="8"/>
        <v>0</v>
      </c>
      <c r="H136" s="184"/>
      <c r="I136" s="291">
        <f t="shared" si="10"/>
        <v>0</v>
      </c>
      <c r="J136" s="53"/>
    </row>
    <row r="137" spans="1:10" s="170" customFormat="1" ht="15.75">
      <c r="A137" s="121" t="s">
        <v>158</v>
      </c>
      <c r="B137" s="247" t="s">
        <v>376</v>
      </c>
      <c r="C137" s="248" t="s">
        <v>55</v>
      </c>
      <c r="D137" s="248">
        <v>4</v>
      </c>
      <c r="E137" s="107"/>
      <c r="F137" s="107"/>
      <c r="G137" s="107">
        <f t="shared" si="8"/>
        <v>0</v>
      </c>
      <c r="H137" s="184"/>
      <c r="I137" s="291">
        <f t="shared" si="10"/>
        <v>0</v>
      </c>
      <c r="J137" s="53"/>
    </row>
    <row r="138" spans="1:10" s="170" customFormat="1" ht="15.75">
      <c r="A138" s="121" t="s">
        <v>159</v>
      </c>
      <c r="B138" s="247" t="s">
        <v>377</v>
      </c>
      <c r="C138" s="248" t="s">
        <v>55</v>
      </c>
      <c r="D138" s="248">
        <v>1</v>
      </c>
      <c r="E138" s="107"/>
      <c r="F138" s="107"/>
      <c r="G138" s="107">
        <f t="shared" si="8"/>
        <v>0</v>
      </c>
      <c r="H138" s="184"/>
      <c r="I138" s="291">
        <f t="shared" si="10"/>
        <v>0</v>
      </c>
      <c r="J138" s="53"/>
    </row>
    <row r="139" spans="1:10" s="170" customFormat="1" ht="15.75">
      <c r="A139" s="121" t="s">
        <v>160</v>
      </c>
      <c r="B139" s="247" t="s">
        <v>378</v>
      </c>
      <c r="C139" s="248" t="s">
        <v>55</v>
      </c>
      <c r="D139" s="248">
        <v>50</v>
      </c>
      <c r="E139" s="107"/>
      <c r="F139" s="107"/>
      <c r="G139" s="107">
        <f t="shared" si="8"/>
        <v>0</v>
      </c>
      <c r="H139" s="184"/>
      <c r="I139" s="291">
        <f t="shared" si="10"/>
        <v>0</v>
      </c>
      <c r="J139" s="53"/>
    </row>
    <row r="140" spans="1:10" s="170" customFormat="1" ht="15.75">
      <c r="A140" s="121" t="s">
        <v>161</v>
      </c>
      <c r="B140" s="247" t="s">
        <v>379</v>
      </c>
      <c r="C140" s="248" t="s">
        <v>55</v>
      </c>
      <c r="D140" s="248">
        <v>6</v>
      </c>
      <c r="E140" s="107"/>
      <c r="F140" s="107"/>
      <c r="G140" s="107">
        <f t="shared" si="8"/>
        <v>0</v>
      </c>
      <c r="H140" s="184"/>
      <c r="I140" s="291">
        <f t="shared" si="10"/>
        <v>0</v>
      </c>
      <c r="J140" s="53"/>
    </row>
    <row r="141" spans="1:10" s="170" customFormat="1" ht="15.75">
      <c r="A141" s="121" t="s">
        <v>162</v>
      </c>
      <c r="B141" s="247" t="s">
        <v>380</v>
      </c>
      <c r="C141" s="248" t="s">
        <v>55</v>
      </c>
      <c r="D141" s="248">
        <v>27</v>
      </c>
      <c r="E141" s="107"/>
      <c r="F141" s="107"/>
      <c r="G141" s="107">
        <f t="shared" si="8"/>
        <v>0</v>
      </c>
      <c r="H141" s="184"/>
      <c r="I141" s="291">
        <f t="shared" si="10"/>
        <v>0</v>
      </c>
      <c r="J141" s="53"/>
    </row>
    <row r="142" spans="1:10" s="170" customFormat="1" ht="15.75">
      <c r="A142" s="121" t="s">
        <v>163</v>
      </c>
      <c r="B142" s="247" t="s">
        <v>381</v>
      </c>
      <c r="C142" s="248" t="s">
        <v>55</v>
      </c>
      <c r="D142" s="248">
        <v>2</v>
      </c>
      <c r="E142" s="107"/>
      <c r="F142" s="107"/>
      <c r="G142" s="107">
        <f t="shared" si="8"/>
        <v>0</v>
      </c>
      <c r="H142" s="184"/>
      <c r="I142" s="291">
        <f t="shared" si="10"/>
        <v>0</v>
      </c>
      <c r="J142" s="53"/>
    </row>
    <row r="143" spans="1:10" s="170" customFormat="1" ht="15.75">
      <c r="A143" s="121" t="s">
        <v>164</v>
      </c>
      <c r="B143" s="247" t="s">
        <v>382</v>
      </c>
      <c r="C143" s="248" t="s">
        <v>55</v>
      </c>
      <c r="D143" s="248">
        <v>20</v>
      </c>
      <c r="E143" s="107"/>
      <c r="F143" s="107"/>
      <c r="G143" s="107">
        <f t="shared" si="8"/>
        <v>0</v>
      </c>
      <c r="H143" s="184"/>
      <c r="I143" s="291">
        <f t="shared" si="10"/>
        <v>0</v>
      </c>
      <c r="J143" s="53"/>
    </row>
    <row r="144" spans="1:10" s="170" customFormat="1" ht="15.75">
      <c r="A144" s="121" t="s">
        <v>165</v>
      </c>
      <c r="B144" s="247" t="s">
        <v>383</v>
      </c>
      <c r="C144" s="248" t="s">
        <v>55</v>
      </c>
      <c r="D144" s="248">
        <v>2</v>
      </c>
      <c r="E144" s="107"/>
      <c r="F144" s="107"/>
      <c r="G144" s="107">
        <f t="shared" si="8"/>
        <v>0</v>
      </c>
      <c r="H144" s="184"/>
      <c r="I144" s="291">
        <f t="shared" si="10"/>
        <v>0</v>
      </c>
      <c r="J144" s="53"/>
    </row>
    <row r="145" spans="1:10" s="170" customFormat="1" ht="15.75">
      <c r="A145" s="121" t="s">
        <v>166</v>
      </c>
      <c r="B145" s="247" t="s">
        <v>384</v>
      </c>
      <c r="C145" s="248" t="s">
        <v>55</v>
      </c>
      <c r="D145" s="248">
        <v>5</v>
      </c>
      <c r="E145" s="107"/>
      <c r="F145" s="107"/>
      <c r="G145" s="107">
        <f t="shared" si="8"/>
        <v>0</v>
      </c>
      <c r="H145" s="184"/>
      <c r="I145" s="291">
        <f t="shared" si="10"/>
        <v>0</v>
      </c>
      <c r="J145" s="53"/>
    </row>
    <row r="146" spans="1:10" s="170" customFormat="1" ht="16.5" thickBot="1">
      <c r="A146" s="252" t="s">
        <v>167</v>
      </c>
      <c r="B146" s="257" t="s">
        <v>385</v>
      </c>
      <c r="C146" s="258" t="s">
        <v>55</v>
      </c>
      <c r="D146" s="258">
        <v>3</v>
      </c>
      <c r="E146" s="127"/>
      <c r="F146" s="127"/>
      <c r="G146" s="127">
        <f t="shared" si="8"/>
        <v>0</v>
      </c>
      <c r="H146" s="192"/>
      <c r="I146" s="291">
        <f t="shared" si="10"/>
        <v>0</v>
      </c>
      <c r="J146" s="53"/>
    </row>
    <row r="147" spans="1:10" s="170" customFormat="1" ht="16.5" thickTop="1">
      <c r="A147" s="142"/>
      <c r="B147" s="174" t="s">
        <v>78</v>
      </c>
      <c r="C147" s="194"/>
      <c r="D147" s="125"/>
      <c r="E147" s="128"/>
      <c r="F147" s="128"/>
      <c r="G147" s="128"/>
      <c r="H147" s="188"/>
      <c r="I147" s="296"/>
      <c r="J147" s="53"/>
    </row>
    <row r="148" spans="1:10" s="170" customFormat="1" ht="15.75">
      <c r="A148" s="122" t="s">
        <v>168</v>
      </c>
      <c r="B148" s="247" t="s">
        <v>343</v>
      </c>
      <c r="C148" s="248" t="s">
        <v>55</v>
      </c>
      <c r="D148" s="248">
        <v>2</v>
      </c>
      <c r="E148" s="107"/>
      <c r="F148" s="107"/>
      <c r="G148" s="107">
        <f t="shared" si="8"/>
        <v>0</v>
      </c>
      <c r="H148" s="184"/>
      <c r="I148" s="291">
        <f aca="true" t="shared" si="11" ref="I148:I172">G148*(1+H148)</f>
        <v>0</v>
      </c>
      <c r="J148" s="53"/>
    </row>
    <row r="149" spans="1:10" s="170" customFormat="1" ht="15.75">
      <c r="A149" s="122" t="s">
        <v>169</v>
      </c>
      <c r="B149" s="247" t="s">
        <v>344</v>
      </c>
      <c r="C149" s="248" t="s">
        <v>55</v>
      </c>
      <c r="D149" s="248">
        <v>2</v>
      </c>
      <c r="E149" s="107"/>
      <c r="F149" s="107"/>
      <c r="G149" s="107">
        <f t="shared" si="8"/>
        <v>0</v>
      </c>
      <c r="H149" s="184"/>
      <c r="I149" s="291">
        <f t="shared" si="11"/>
        <v>0</v>
      </c>
      <c r="J149" s="53"/>
    </row>
    <row r="150" spans="1:10" s="170" customFormat="1" ht="15.75">
      <c r="A150" s="122" t="s">
        <v>170</v>
      </c>
      <c r="B150" s="247" t="s">
        <v>346</v>
      </c>
      <c r="C150" s="248" t="s">
        <v>55</v>
      </c>
      <c r="D150" s="248">
        <v>10</v>
      </c>
      <c r="E150" s="107"/>
      <c r="F150" s="107"/>
      <c r="G150" s="107">
        <f t="shared" si="8"/>
        <v>0</v>
      </c>
      <c r="H150" s="184"/>
      <c r="I150" s="291">
        <f t="shared" si="11"/>
        <v>0</v>
      </c>
      <c r="J150" s="53"/>
    </row>
    <row r="151" spans="1:10" s="170" customFormat="1" ht="15.75">
      <c r="A151" s="122" t="s">
        <v>171</v>
      </c>
      <c r="B151" s="247" t="s">
        <v>345</v>
      </c>
      <c r="C151" s="248" t="s">
        <v>55</v>
      </c>
      <c r="D151" s="248">
        <v>7</v>
      </c>
      <c r="E151" s="107"/>
      <c r="F151" s="107"/>
      <c r="G151" s="107">
        <f t="shared" si="8"/>
        <v>0</v>
      </c>
      <c r="H151" s="184"/>
      <c r="I151" s="291">
        <f t="shared" si="11"/>
        <v>0</v>
      </c>
      <c r="J151" s="53"/>
    </row>
    <row r="152" spans="1:10" s="170" customFormat="1" ht="15.75">
      <c r="A152" s="122" t="s">
        <v>172</v>
      </c>
      <c r="B152" s="247" t="s">
        <v>355</v>
      </c>
      <c r="C152" s="248" t="s">
        <v>55</v>
      </c>
      <c r="D152" s="248">
        <v>3</v>
      </c>
      <c r="E152" s="107"/>
      <c r="F152" s="107"/>
      <c r="G152" s="107">
        <f t="shared" si="8"/>
        <v>0</v>
      </c>
      <c r="H152" s="184"/>
      <c r="I152" s="291">
        <f t="shared" si="11"/>
        <v>0</v>
      </c>
      <c r="J152" s="53"/>
    </row>
    <row r="153" spans="1:10" s="170" customFormat="1" ht="15.75">
      <c r="A153" s="122" t="s">
        <v>173</v>
      </c>
      <c r="B153" s="247" t="s">
        <v>354</v>
      </c>
      <c r="C153" s="248" t="s">
        <v>55</v>
      </c>
      <c r="D153" s="248">
        <v>2</v>
      </c>
      <c r="E153" s="107"/>
      <c r="F153" s="107"/>
      <c r="G153" s="107">
        <f t="shared" si="8"/>
        <v>0</v>
      </c>
      <c r="H153" s="184"/>
      <c r="I153" s="291">
        <f t="shared" si="11"/>
        <v>0</v>
      </c>
      <c r="J153" s="53"/>
    </row>
    <row r="154" spans="1:10" s="170" customFormat="1" ht="15.75">
      <c r="A154" s="122" t="s">
        <v>174</v>
      </c>
      <c r="B154" s="138" t="s">
        <v>79</v>
      </c>
      <c r="C154" s="112" t="s">
        <v>55</v>
      </c>
      <c r="D154" s="72">
        <v>1</v>
      </c>
      <c r="E154" s="107"/>
      <c r="F154" s="107"/>
      <c r="G154" s="107">
        <f t="shared" si="8"/>
        <v>0</v>
      </c>
      <c r="H154" s="184"/>
      <c r="I154" s="291">
        <f t="shared" si="11"/>
        <v>0</v>
      </c>
      <c r="J154" s="53"/>
    </row>
    <row r="155" spans="1:10" s="170" customFormat="1" ht="15.75">
      <c r="A155" s="122" t="s">
        <v>175</v>
      </c>
      <c r="B155" s="247" t="s">
        <v>386</v>
      </c>
      <c r="C155" s="248" t="s">
        <v>55</v>
      </c>
      <c r="D155" s="248">
        <v>2</v>
      </c>
      <c r="E155" s="107"/>
      <c r="F155" s="107"/>
      <c r="G155" s="107">
        <f t="shared" si="8"/>
        <v>0</v>
      </c>
      <c r="H155" s="200"/>
      <c r="I155" s="291">
        <f t="shared" si="11"/>
        <v>0</v>
      </c>
      <c r="J155" s="53"/>
    </row>
    <row r="156" spans="1:10" s="170" customFormat="1" ht="15.75">
      <c r="A156" s="122" t="s">
        <v>176</v>
      </c>
      <c r="B156" s="247" t="s">
        <v>387</v>
      </c>
      <c r="C156" s="248" t="s">
        <v>55</v>
      </c>
      <c r="D156" s="248">
        <v>2</v>
      </c>
      <c r="E156" s="107"/>
      <c r="F156" s="107"/>
      <c r="G156" s="107">
        <f t="shared" si="8"/>
        <v>0</v>
      </c>
      <c r="H156" s="200"/>
      <c r="I156" s="291">
        <f t="shared" si="11"/>
        <v>0</v>
      </c>
      <c r="J156" s="53"/>
    </row>
    <row r="157" spans="1:10" s="170" customFormat="1" ht="15.75">
      <c r="A157" s="122" t="s">
        <v>177</v>
      </c>
      <c r="B157" s="247" t="s">
        <v>388</v>
      </c>
      <c r="C157" s="248" t="s">
        <v>55</v>
      </c>
      <c r="D157" s="248">
        <v>5</v>
      </c>
      <c r="E157" s="107"/>
      <c r="F157" s="107"/>
      <c r="G157" s="107">
        <f t="shared" si="8"/>
        <v>0</v>
      </c>
      <c r="H157" s="200"/>
      <c r="I157" s="291">
        <f t="shared" si="11"/>
        <v>0</v>
      </c>
      <c r="J157" s="53"/>
    </row>
    <row r="158" spans="1:10" s="170" customFormat="1" ht="15.75">
      <c r="A158" s="122" t="s">
        <v>178</v>
      </c>
      <c r="B158" s="247" t="s">
        <v>389</v>
      </c>
      <c r="C158" s="248" t="s">
        <v>55</v>
      </c>
      <c r="D158" s="248">
        <v>2</v>
      </c>
      <c r="E158" s="107"/>
      <c r="F158" s="107"/>
      <c r="G158" s="107">
        <f t="shared" si="8"/>
        <v>0</v>
      </c>
      <c r="H158" s="200"/>
      <c r="I158" s="291">
        <f t="shared" si="11"/>
        <v>0</v>
      </c>
      <c r="J158" s="53"/>
    </row>
    <row r="159" spans="1:10" s="170" customFormat="1" ht="15.75">
      <c r="A159" s="122" t="s">
        <v>179</v>
      </c>
      <c r="B159" s="247" t="s">
        <v>390</v>
      </c>
      <c r="C159" s="248" t="s">
        <v>55</v>
      </c>
      <c r="D159" s="248">
        <v>4</v>
      </c>
      <c r="E159" s="107"/>
      <c r="F159" s="107"/>
      <c r="G159" s="107">
        <f t="shared" si="8"/>
        <v>0</v>
      </c>
      <c r="H159" s="200"/>
      <c r="I159" s="291">
        <f t="shared" si="11"/>
        <v>0</v>
      </c>
      <c r="J159" s="53"/>
    </row>
    <row r="160" spans="1:10" s="170" customFormat="1" ht="15.75">
      <c r="A160" s="122" t="s">
        <v>180</v>
      </c>
      <c r="B160" s="178" t="s">
        <v>283</v>
      </c>
      <c r="C160" s="248" t="s">
        <v>55</v>
      </c>
      <c r="D160" s="248">
        <v>4</v>
      </c>
      <c r="E160" s="126"/>
      <c r="F160" s="107"/>
      <c r="G160" s="107">
        <f t="shared" si="8"/>
        <v>0</v>
      </c>
      <c r="H160" s="200"/>
      <c r="I160" s="291">
        <f t="shared" si="11"/>
        <v>0</v>
      </c>
      <c r="J160" s="53"/>
    </row>
    <row r="161" spans="1:10" s="170" customFormat="1" ht="15.75">
      <c r="A161" s="122" t="s">
        <v>181</v>
      </c>
      <c r="B161" s="247" t="s">
        <v>347</v>
      </c>
      <c r="C161" s="248" t="s">
        <v>55</v>
      </c>
      <c r="D161" s="248">
        <v>2</v>
      </c>
      <c r="E161" s="126"/>
      <c r="F161" s="107"/>
      <c r="G161" s="107">
        <f t="shared" si="8"/>
        <v>0</v>
      </c>
      <c r="H161" s="200"/>
      <c r="I161" s="291">
        <f t="shared" si="11"/>
        <v>0</v>
      </c>
      <c r="J161" s="53"/>
    </row>
    <row r="162" spans="1:10" s="170" customFormat="1" ht="15.75">
      <c r="A162" s="122" t="s">
        <v>182</v>
      </c>
      <c r="B162" s="247" t="s">
        <v>348</v>
      </c>
      <c r="C162" s="248" t="s">
        <v>55</v>
      </c>
      <c r="D162" s="248">
        <v>1</v>
      </c>
      <c r="E162" s="126"/>
      <c r="F162" s="107"/>
      <c r="G162" s="107">
        <f t="shared" si="8"/>
        <v>0</v>
      </c>
      <c r="H162" s="200"/>
      <c r="I162" s="291">
        <f t="shared" si="11"/>
        <v>0</v>
      </c>
      <c r="J162" s="53"/>
    </row>
    <row r="163" spans="1:10" s="170" customFormat="1" ht="15.75">
      <c r="A163" s="122" t="s">
        <v>183</v>
      </c>
      <c r="B163" s="247" t="s">
        <v>349</v>
      </c>
      <c r="C163" s="248" t="s">
        <v>55</v>
      </c>
      <c r="D163" s="248">
        <v>1</v>
      </c>
      <c r="E163" s="126"/>
      <c r="F163" s="107"/>
      <c r="G163" s="107">
        <f aca="true" t="shared" si="12" ref="G163:G172">(F163+E163)*D163</f>
        <v>0</v>
      </c>
      <c r="H163" s="200"/>
      <c r="I163" s="291">
        <f t="shared" si="11"/>
        <v>0</v>
      </c>
      <c r="J163" s="53"/>
    </row>
    <row r="164" spans="1:10" s="170" customFormat="1" ht="15.75">
      <c r="A164" s="122" t="s">
        <v>184</v>
      </c>
      <c r="B164" s="247" t="s">
        <v>350</v>
      </c>
      <c r="C164" s="248" t="s">
        <v>55</v>
      </c>
      <c r="D164" s="248">
        <v>7</v>
      </c>
      <c r="E164" s="126"/>
      <c r="F164" s="107"/>
      <c r="G164" s="107">
        <f t="shared" si="12"/>
        <v>0</v>
      </c>
      <c r="H164" s="200"/>
      <c r="I164" s="291">
        <f t="shared" si="11"/>
        <v>0</v>
      </c>
      <c r="J164" s="53"/>
    </row>
    <row r="165" spans="1:10" s="170" customFormat="1" ht="15.75">
      <c r="A165" s="122" t="s">
        <v>185</v>
      </c>
      <c r="B165" s="247" t="s">
        <v>351</v>
      </c>
      <c r="C165" s="248" t="s">
        <v>55</v>
      </c>
      <c r="D165" s="248">
        <v>1</v>
      </c>
      <c r="E165" s="126"/>
      <c r="F165" s="107"/>
      <c r="G165" s="107">
        <f t="shared" si="12"/>
        <v>0</v>
      </c>
      <c r="H165" s="200"/>
      <c r="I165" s="291">
        <f t="shared" si="11"/>
        <v>0</v>
      </c>
      <c r="J165" s="53"/>
    </row>
    <row r="166" spans="1:10" s="170" customFormat="1" ht="15.75">
      <c r="A166" s="122" t="s">
        <v>186</v>
      </c>
      <c r="B166" s="247" t="s">
        <v>407</v>
      </c>
      <c r="C166" s="248" t="s">
        <v>55</v>
      </c>
      <c r="D166" s="248">
        <v>4</v>
      </c>
      <c r="E166" s="126"/>
      <c r="F166" s="107"/>
      <c r="G166" s="107">
        <f t="shared" si="12"/>
        <v>0</v>
      </c>
      <c r="H166" s="200"/>
      <c r="I166" s="291">
        <f t="shared" si="11"/>
        <v>0</v>
      </c>
      <c r="J166" s="53"/>
    </row>
    <row r="167" spans="1:10" s="170" customFormat="1" ht="15.75">
      <c r="A167" s="122" t="s">
        <v>187</v>
      </c>
      <c r="B167" s="177" t="s">
        <v>80</v>
      </c>
      <c r="C167" s="130" t="s">
        <v>55</v>
      </c>
      <c r="D167" s="72">
        <v>2</v>
      </c>
      <c r="E167" s="107"/>
      <c r="F167" s="107"/>
      <c r="G167" s="107">
        <f t="shared" si="12"/>
        <v>0</v>
      </c>
      <c r="H167" s="200"/>
      <c r="I167" s="291">
        <f t="shared" si="11"/>
        <v>0</v>
      </c>
      <c r="J167" s="53"/>
    </row>
    <row r="168" spans="1:10" s="170" customFormat="1" ht="15.75">
      <c r="A168" s="122" t="s">
        <v>188</v>
      </c>
      <c r="B168" s="177" t="s">
        <v>81</v>
      </c>
      <c r="C168" s="130" t="s">
        <v>55</v>
      </c>
      <c r="D168" s="72">
        <v>1</v>
      </c>
      <c r="E168" s="107"/>
      <c r="F168" s="107"/>
      <c r="G168" s="107">
        <f t="shared" si="12"/>
        <v>0</v>
      </c>
      <c r="H168" s="200"/>
      <c r="I168" s="291">
        <f t="shared" si="11"/>
        <v>0</v>
      </c>
      <c r="J168" s="53"/>
    </row>
    <row r="169" spans="1:10" s="170" customFormat="1" ht="15.75">
      <c r="A169" s="122" t="s">
        <v>189</v>
      </c>
      <c r="B169" s="138" t="s">
        <v>82</v>
      </c>
      <c r="C169" s="112" t="s">
        <v>55</v>
      </c>
      <c r="D169" s="72">
        <v>1</v>
      </c>
      <c r="E169" s="107"/>
      <c r="F169" s="107"/>
      <c r="G169" s="107">
        <f t="shared" si="12"/>
        <v>0</v>
      </c>
      <c r="H169" s="200"/>
      <c r="I169" s="291">
        <f t="shared" si="11"/>
        <v>0</v>
      </c>
      <c r="J169" s="53"/>
    </row>
    <row r="170" spans="1:10" s="170" customFormat="1" ht="15.75">
      <c r="A170" s="122" t="s">
        <v>190</v>
      </c>
      <c r="B170" s="247" t="s">
        <v>352</v>
      </c>
      <c r="C170" s="248" t="s">
        <v>55</v>
      </c>
      <c r="D170" s="248">
        <v>15</v>
      </c>
      <c r="E170" s="107"/>
      <c r="F170" s="107"/>
      <c r="G170" s="107">
        <f t="shared" si="12"/>
        <v>0</v>
      </c>
      <c r="H170" s="200"/>
      <c r="I170" s="291">
        <f t="shared" si="11"/>
        <v>0</v>
      </c>
      <c r="J170" s="53"/>
    </row>
    <row r="171" spans="1:10" s="170" customFormat="1" ht="15.75">
      <c r="A171" s="122" t="s">
        <v>191</v>
      </c>
      <c r="B171" s="247" t="s">
        <v>353</v>
      </c>
      <c r="C171" s="248" t="s">
        <v>55</v>
      </c>
      <c r="D171" s="248">
        <v>1</v>
      </c>
      <c r="E171" s="107"/>
      <c r="F171" s="107"/>
      <c r="G171" s="107">
        <f t="shared" si="12"/>
        <v>0</v>
      </c>
      <c r="H171" s="200"/>
      <c r="I171" s="291">
        <f t="shared" si="11"/>
        <v>0</v>
      </c>
      <c r="J171" s="53"/>
    </row>
    <row r="172" spans="1:10" s="170" customFormat="1" ht="15.75">
      <c r="A172" s="122" t="s">
        <v>192</v>
      </c>
      <c r="B172" s="176" t="s">
        <v>84</v>
      </c>
      <c r="C172" s="129" t="s">
        <v>356</v>
      </c>
      <c r="D172" s="72">
        <v>1</v>
      </c>
      <c r="E172" s="107"/>
      <c r="F172" s="107"/>
      <c r="G172" s="107">
        <f t="shared" si="12"/>
        <v>0</v>
      </c>
      <c r="H172" s="200"/>
      <c r="I172" s="291">
        <f t="shared" si="11"/>
        <v>0</v>
      </c>
      <c r="J172" s="53"/>
    </row>
    <row r="173" spans="1:10" s="170" customFormat="1" ht="15.75">
      <c r="A173" s="121"/>
      <c r="B173" s="175" t="s">
        <v>85</v>
      </c>
      <c r="C173" s="112"/>
      <c r="D173" s="72"/>
      <c r="E173" s="107"/>
      <c r="F173" s="107"/>
      <c r="G173" s="107"/>
      <c r="H173" s="184"/>
      <c r="I173" s="301"/>
      <c r="J173" s="53"/>
    </row>
    <row r="174" spans="1:10" s="170" customFormat="1" ht="15.75">
      <c r="A174" s="121" t="s">
        <v>193</v>
      </c>
      <c r="B174" s="247" t="s">
        <v>342</v>
      </c>
      <c r="C174" s="248" t="s">
        <v>55</v>
      </c>
      <c r="D174" s="248">
        <v>8</v>
      </c>
      <c r="E174" s="107"/>
      <c r="F174" s="107"/>
      <c r="G174" s="107">
        <f>(F174+E174)*D174</f>
        <v>0</v>
      </c>
      <c r="H174" s="184"/>
      <c r="I174" s="291">
        <f>G174*(1+H174)</f>
        <v>0</v>
      </c>
      <c r="J174" s="53"/>
    </row>
    <row r="175" spans="1:10" s="170" customFormat="1" ht="15.75">
      <c r="A175" s="121" t="s">
        <v>194</v>
      </c>
      <c r="B175" s="176" t="s">
        <v>86</v>
      </c>
      <c r="C175" s="129" t="s">
        <v>55</v>
      </c>
      <c r="D175" s="132">
        <v>18</v>
      </c>
      <c r="E175" s="107"/>
      <c r="F175" s="107"/>
      <c r="G175" s="107">
        <f>(F175+E175)*D175</f>
        <v>0</v>
      </c>
      <c r="H175" s="184"/>
      <c r="I175" s="291">
        <f>G175*(1+H175)</f>
        <v>0</v>
      </c>
      <c r="J175" s="53"/>
    </row>
    <row r="176" spans="1:10" s="170" customFormat="1" ht="15.75">
      <c r="A176" s="121" t="s">
        <v>195</v>
      </c>
      <c r="B176" s="138" t="s">
        <v>83</v>
      </c>
      <c r="C176" s="112" t="s">
        <v>55</v>
      </c>
      <c r="D176" s="132">
        <v>6</v>
      </c>
      <c r="E176" s="107"/>
      <c r="F176" s="107"/>
      <c r="G176" s="107">
        <f>(F176+E176)*D176</f>
        <v>0</v>
      </c>
      <c r="H176" s="184"/>
      <c r="I176" s="291">
        <f>G176*(1+H176)</f>
        <v>0</v>
      </c>
      <c r="J176" s="53"/>
    </row>
    <row r="177" spans="1:10" s="170" customFormat="1" ht="15.75">
      <c r="A177" s="121" t="s">
        <v>196</v>
      </c>
      <c r="B177" s="176" t="s">
        <v>84</v>
      </c>
      <c r="C177" s="129" t="s">
        <v>356</v>
      </c>
      <c r="D177" s="72">
        <v>1</v>
      </c>
      <c r="E177" s="107"/>
      <c r="F177" s="107"/>
      <c r="G177" s="107">
        <f>(F177+E177)*D177</f>
        <v>0</v>
      </c>
      <c r="H177" s="184"/>
      <c r="I177" s="291">
        <f>G177*(1+H177)</f>
        <v>0</v>
      </c>
      <c r="J177" s="53"/>
    </row>
    <row r="178" spans="1:10" s="170" customFormat="1" ht="15.75">
      <c r="A178" s="121"/>
      <c r="B178" s="175" t="s">
        <v>87</v>
      </c>
      <c r="C178" s="112"/>
      <c r="D178" s="72"/>
      <c r="E178" s="107"/>
      <c r="F178" s="107"/>
      <c r="G178" s="107"/>
      <c r="H178" s="184"/>
      <c r="I178" s="299"/>
      <c r="J178" s="53"/>
    </row>
    <row r="179" spans="1:10" s="170" customFormat="1" ht="15.75">
      <c r="A179" s="122" t="s">
        <v>197</v>
      </c>
      <c r="B179" s="178" t="s">
        <v>88</v>
      </c>
      <c r="C179" s="131" t="s">
        <v>55</v>
      </c>
      <c r="D179" s="72">
        <v>2</v>
      </c>
      <c r="E179" s="107"/>
      <c r="F179" s="107"/>
      <c r="G179" s="107">
        <f aca="true" t="shared" si="13" ref="G179:G185">(F179+E179)*D179</f>
        <v>0</v>
      </c>
      <c r="H179" s="184"/>
      <c r="I179" s="291">
        <f aca="true" t="shared" si="14" ref="I179:I185">G179*(1+H179)</f>
        <v>0</v>
      </c>
      <c r="J179" s="53"/>
    </row>
    <row r="180" spans="1:10" s="170" customFormat="1" ht="15.75">
      <c r="A180" s="122" t="s">
        <v>198</v>
      </c>
      <c r="B180" s="178" t="s">
        <v>284</v>
      </c>
      <c r="C180" s="131" t="s">
        <v>55</v>
      </c>
      <c r="D180" s="72">
        <v>7</v>
      </c>
      <c r="E180" s="107"/>
      <c r="F180" s="107"/>
      <c r="G180" s="107">
        <f t="shared" si="13"/>
        <v>0</v>
      </c>
      <c r="H180" s="184"/>
      <c r="I180" s="291">
        <f t="shared" si="14"/>
        <v>0</v>
      </c>
      <c r="J180" s="53"/>
    </row>
    <row r="181" spans="1:10" s="170" customFormat="1" ht="15.75">
      <c r="A181" s="122" t="s">
        <v>199</v>
      </c>
      <c r="B181" s="178" t="s">
        <v>285</v>
      </c>
      <c r="C181" s="131" t="s">
        <v>55</v>
      </c>
      <c r="D181" s="72">
        <v>1</v>
      </c>
      <c r="E181" s="107"/>
      <c r="F181" s="107"/>
      <c r="G181" s="107">
        <f t="shared" si="13"/>
        <v>0</v>
      </c>
      <c r="H181" s="184"/>
      <c r="I181" s="291">
        <f t="shared" si="14"/>
        <v>0</v>
      </c>
      <c r="J181" s="53"/>
    </row>
    <row r="182" spans="1:10" s="170" customFormat="1" ht="15.75">
      <c r="A182" s="122" t="s">
        <v>200</v>
      </c>
      <c r="B182" s="247" t="s">
        <v>408</v>
      </c>
      <c r="C182" s="248" t="s">
        <v>55</v>
      </c>
      <c r="D182" s="248">
        <v>1</v>
      </c>
      <c r="E182" s="107"/>
      <c r="F182" s="107"/>
      <c r="G182" s="107">
        <f t="shared" si="13"/>
        <v>0</v>
      </c>
      <c r="H182" s="184"/>
      <c r="I182" s="291">
        <f t="shared" si="14"/>
        <v>0</v>
      </c>
      <c r="J182" s="53"/>
    </row>
    <row r="183" spans="1:10" s="170" customFormat="1" ht="15.75">
      <c r="A183" s="122" t="s">
        <v>201</v>
      </c>
      <c r="B183" s="247" t="s">
        <v>409</v>
      </c>
      <c r="C183" s="248" t="s">
        <v>55</v>
      </c>
      <c r="D183" s="248">
        <v>1</v>
      </c>
      <c r="E183" s="107"/>
      <c r="F183" s="107"/>
      <c r="G183" s="107">
        <f t="shared" si="13"/>
        <v>0</v>
      </c>
      <c r="H183" s="184"/>
      <c r="I183" s="291">
        <f t="shared" si="14"/>
        <v>0</v>
      </c>
      <c r="J183" s="53"/>
    </row>
    <row r="184" spans="1:10" s="170" customFormat="1" ht="15.75">
      <c r="A184" s="122" t="s">
        <v>202</v>
      </c>
      <c r="B184" s="247" t="s">
        <v>410</v>
      </c>
      <c r="C184" s="248" t="s">
        <v>55</v>
      </c>
      <c r="D184" s="248">
        <v>1</v>
      </c>
      <c r="E184" s="107"/>
      <c r="F184" s="107"/>
      <c r="G184" s="107">
        <f t="shared" si="13"/>
        <v>0</v>
      </c>
      <c r="H184" s="184"/>
      <c r="I184" s="291">
        <f t="shared" si="14"/>
        <v>0</v>
      </c>
      <c r="J184" s="53"/>
    </row>
    <row r="185" spans="1:10" s="170" customFormat="1" ht="15.75">
      <c r="A185" s="122" t="s">
        <v>203</v>
      </c>
      <c r="B185" s="247" t="s">
        <v>411</v>
      </c>
      <c r="C185" s="248" t="s">
        <v>55</v>
      </c>
      <c r="D185" s="248">
        <v>25</v>
      </c>
      <c r="E185" s="107"/>
      <c r="F185" s="107"/>
      <c r="G185" s="107">
        <f t="shared" si="13"/>
        <v>0</v>
      </c>
      <c r="H185" s="184"/>
      <c r="I185" s="291">
        <f t="shared" si="14"/>
        <v>0</v>
      </c>
      <c r="J185" s="53"/>
    </row>
    <row r="186" spans="1:10" s="170" customFormat="1" ht="15.75">
      <c r="A186" s="121"/>
      <c r="B186" s="175" t="s">
        <v>89</v>
      </c>
      <c r="C186" s="112"/>
      <c r="D186" s="72"/>
      <c r="E186" s="107"/>
      <c r="F186" s="107"/>
      <c r="G186" s="107"/>
      <c r="H186" s="184"/>
      <c r="I186" s="298"/>
      <c r="J186" s="53"/>
    </row>
    <row r="187" spans="1:10" s="170" customFormat="1" ht="15.75">
      <c r="A187" s="122" t="s">
        <v>204</v>
      </c>
      <c r="B187" s="138" t="s">
        <v>90</v>
      </c>
      <c r="C187" s="112" t="s">
        <v>55</v>
      </c>
      <c r="D187" s="72">
        <v>2</v>
      </c>
      <c r="E187" s="107"/>
      <c r="F187" s="107"/>
      <c r="G187" s="107">
        <f>(F187+E187)*D187</f>
        <v>0</v>
      </c>
      <c r="H187" s="184"/>
      <c r="I187" s="291">
        <f>G187*(1+H187)</f>
        <v>0</v>
      </c>
      <c r="J187" s="53"/>
    </row>
    <row r="188" spans="1:10" s="170" customFormat="1" ht="15.75">
      <c r="A188" s="122" t="s">
        <v>205</v>
      </c>
      <c r="B188" s="138" t="s">
        <v>91</v>
      </c>
      <c r="C188" s="112" t="s">
        <v>55</v>
      </c>
      <c r="D188" s="72">
        <v>2</v>
      </c>
      <c r="E188" s="107"/>
      <c r="F188" s="107"/>
      <c r="G188" s="107">
        <f>(F188+E188)*D188</f>
        <v>0</v>
      </c>
      <c r="H188" s="184"/>
      <c r="I188" s="291">
        <f>G188*(1+H188)</f>
        <v>0</v>
      </c>
      <c r="J188" s="53"/>
    </row>
    <row r="189" spans="1:10" s="170" customFormat="1" ht="15.75">
      <c r="A189" s="122" t="s">
        <v>206</v>
      </c>
      <c r="B189" s="138" t="s">
        <v>92</v>
      </c>
      <c r="C189" s="112" t="s">
        <v>55</v>
      </c>
      <c r="D189" s="72">
        <v>1</v>
      </c>
      <c r="E189" s="107"/>
      <c r="F189" s="107"/>
      <c r="G189" s="107">
        <f>(F189+E189)*D189</f>
        <v>0</v>
      </c>
      <c r="H189" s="184"/>
      <c r="I189" s="291">
        <f>G189*(1+H189)</f>
        <v>0</v>
      </c>
      <c r="J189" s="53"/>
    </row>
    <row r="190" spans="1:10" s="170" customFormat="1" ht="15.75">
      <c r="A190" s="121"/>
      <c r="B190" s="175" t="s">
        <v>93</v>
      </c>
      <c r="C190" s="113"/>
      <c r="D190" s="114"/>
      <c r="E190" s="136"/>
      <c r="F190" s="136"/>
      <c r="G190" s="107"/>
      <c r="H190" s="184"/>
      <c r="I190" s="298"/>
      <c r="J190" s="53"/>
    </row>
    <row r="191" spans="1:10" s="170" customFormat="1" ht="15.75">
      <c r="A191" s="122" t="s">
        <v>207</v>
      </c>
      <c r="B191" s="176" t="s">
        <v>94</v>
      </c>
      <c r="C191" s="112" t="s">
        <v>55</v>
      </c>
      <c r="D191" s="72">
        <v>7</v>
      </c>
      <c r="E191" s="107"/>
      <c r="F191" s="107"/>
      <c r="G191" s="107">
        <f>(F191+E191)*D191</f>
        <v>0</v>
      </c>
      <c r="H191" s="184"/>
      <c r="I191" s="291">
        <f>G191*(1+H191)</f>
        <v>0</v>
      </c>
      <c r="J191" s="53"/>
    </row>
    <row r="192" spans="1:10" s="170" customFormat="1" ht="16.5" thickBot="1">
      <c r="A192" s="252"/>
      <c r="B192" s="253" t="s">
        <v>14</v>
      </c>
      <c r="C192" s="166"/>
      <c r="D192" s="124"/>
      <c r="E192" s="254">
        <f>SUMPRODUCT(E103:E191,D103:D191)</f>
        <v>0</v>
      </c>
      <c r="F192" s="254">
        <f>SUMPRODUCT(F103:F191,D103:D191)</f>
        <v>0</v>
      </c>
      <c r="G192" s="254">
        <f>SUM(G103:G191)</f>
        <v>0</v>
      </c>
      <c r="H192" s="192"/>
      <c r="I192" s="302">
        <f>SUM(I103:I191)</f>
        <v>0</v>
      </c>
      <c r="J192" s="53"/>
    </row>
    <row r="193" spans="1:10" s="173" customFormat="1" ht="16.5" thickTop="1">
      <c r="A193" s="255" t="s">
        <v>210</v>
      </c>
      <c r="B193" s="174" t="s">
        <v>95</v>
      </c>
      <c r="C193" s="186"/>
      <c r="D193" s="164"/>
      <c r="E193" s="187"/>
      <c r="F193" s="187"/>
      <c r="G193" s="187"/>
      <c r="H193" s="256"/>
      <c r="I193" s="303"/>
      <c r="J193" s="53"/>
    </row>
    <row r="194" spans="1:10" s="170" customFormat="1" ht="15.75">
      <c r="A194" s="122"/>
      <c r="B194" s="108" t="s">
        <v>313</v>
      </c>
      <c r="C194" s="206"/>
      <c r="D194" s="207"/>
      <c r="E194" s="107"/>
      <c r="F194" s="107"/>
      <c r="G194" s="107"/>
      <c r="H194" s="184"/>
      <c r="I194" s="301"/>
      <c r="J194" s="53"/>
    </row>
    <row r="195" spans="1:10" s="170" customFormat="1" ht="15.75">
      <c r="A195" s="122" t="s">
        <v>211</v>
      </c>
      <c r="B195" s="51" t="s">
        <v>314</v>
      </c>
      <c r="C195" s="112" t="s">
        <v>55</v>
      </c>
      <c r="D195" s="72">
        <v>22</v>
      </c>
      <c r="E195" s="107"/>
      <c r="F195" s="107"/>
      <c r="G195" s="107">
        <f aca="true" t="shared" si="15" ref="G195:G203">(E195+F195)*D195</f>
        <v>0</v>
      </c>
      <c r="H195" s="184"/>
      <c r="I195" s="291">
        <f>G195*(1+H195)</f>
        <v>0</v>
      </c>
      <c r="J195" s="53"/>
    </row>
    <row r="196" spans="1:10" s="170" customFormat="1" ht="15.75">
      <c r="A196" s="122" t="s">
        <v>212</v>
      </c>
      <c r="B196" s="51" t="s">
        <v>315</v>
      </c>
      <c r="C196" s="112" t="s">
        <v>55</v>
      </c>
      <c r="D196" s="72">
        <v>4</v>
      </c>
      <c r="E196" s="107"/>
      <c r="F196" s="107"/>
      <c r="G196" s="107">
        <f t="shared" si="15"/>
        <v>0</v>
      </c>
      <c r="H196" s="184"/>
      <c r="I196" s="291">
        <f>G196*(1+H196)</f>
        <v>0</v>
      </c>
      <c r="J196" s="53"/>
    </row>
    <row r="197" spans="1:10" s="170" customFormat="1" ht="15.75">
      <c r="A197" s="122" t="s">
        <v>213</v>
      </c>
      <c r="B197" s="51" t="s">
        <v>316</v>
      </c>
      <c r="C197" s="112" t="s">
        <v>55</v>
      </c>
      <c r="D197" s="72">
        <v>2</v>
      </c>
      <c r="E197" s="107"/>
      <c r="F197" s="107"/>
      <c r="G197" s="107">
        <f t="shared" si="15"/>
        <v>0</v>
      </c>
      <c r="H197" s="184"/>
      <c r="I197" s="291">
        <f>G197*(1+H197)</f>
        <v>0</v>
      </c>
      <c r="J197" s="53"/>
    </row>
    <row r="198" spans="1:10" s="170" customFormat="1" ht="15.75">
      <c r="A198" s="122" t="s">
        <v>214</v>
      </c>
      <c r="B198" s="51" t="s">
        <v>317</v>
      </c>
      <c r="C198" s="112" t="s">
        <v>55</v>
      </c>
      <c r="D198" s="72">
        <v>7</v>
      </c>
      <c r="E198" s="107"/>
      <c r="F198" s="107"/>
      <c r="G198" s="107">
        <f t="shared" si="15"/>
        <v>0</v>
      </c>
      <c r="H198" s="184"/>
      <c r="I198" s="291">
        <f>G198*(1+H198)</f>
        <v>0</v>
      </c>
      <c r="J198" s="53"/>
    </row>
    <row r="199" spans="1:10" s="170" customFormat="1" ht="15.75">
      <c r="A199" s="121"/>
      <c r="B199" s="108" t="s">
        <v>318</v>
      </c>
      <c r="C199" s="113"/>
      <c r="D199" s="113"/>
      <c r="E199" s="189"/>
      <c r="F199" s="189"/>
      <c r="G199" s="189"/>
      <c r="H199" s="184"/>
      <c r="I199" s="301"/>
      <c r="J199" s="53"/>
    </row>
    <row r="200" spans="1:10" s="170" customFormat="1" ht="15.75">
      <c r="A200" s="121" t="s">
        <v>215</v>
      </c>
      <c r="B200" s="51" t="s">
        <v>402</v>
      </c>
      <c r="C200" s="112" t="s">
        <v>55</v>
      </c>
      <c r="D200" s="72">
        <v>22</v>
      </c>
      <c r="E200" s="189"/>
      <c r="F200" s="189"/>
      <c r="G200" s="107">
        <f t="shared" si="15"/>
        <v>0</v>
      </c>
      <c r="H200" s="184"/>
      <c r="I200" s="291">
        <f>G200*(1+H200)</f>
        <v>0</v>
      </c>
      <c r="J200" s="53"/>
    </row>
    <row r="201" spans="1:10" s="170" customFormat="1" ht="15.75">
      <c r="A201" s="121" t="s">
        <v>216</v>
      </c>
      <c r="B201" s="51" t="s">
        <v>403</v>
      </c>
      <c r="C201" s="112" t="s">
        <v>55</v>
      </c>
      <c r="D201" s="72">
        <v>4</v>
      </c>
      <c r="E201" s="189"/>
      <c r="F201" s="189"/>
      <c r="G201" s="107">
        <f t="shared" si="15"/>
        <v>0</v>
      </c>
      <c r="H201" s="184"/>
      <c r="I201" s="291">
        <f>G201*(1+H201)</f>
        <v>0</v>
      </c>
      <c r="J201" s="53"/>
    </row>
    <row r="202" spans="1:10" s="170" customFormat="1" ht="15.75">
      <c r="A202" s="121" t="s">
        <v>217</v>
      </c>
      <c r="B202" s="51" t="s">
        <v>405</v>
      </c>
      <c r="C202" s="112" t="s">
        <v>55</v>
      </c>
      <c r="D202" s="72">
        <v>2</v>
      </c>
      <c r="E202" s="189"/>
      <c r="F202" s="189"/>
      <c r="G202" s="107">
        <f t="shared" si="15"/>
        <v>0</v>
      </c>
      <c r="H202" s="184"/>
      <c r="I202" s="291">
        <f>G202*(1+H202)</f>
        <v>0</v>
      </c>
      <c r="J202" s="53"/>
    </row>
    <row r="203" spans="1:10" s="170" customFormat="1" ht="15.75">
      <c r="A203" s="121" t="s">
        <v>218</v>
      </c>
      <c r="B203" s="51" t="s">
        <v>404</v>
      </c>
      <c r="C203" s="112" t="s">
        <v>55</v>
      </c>
      <c r="D203" s="72">
        <v>7</v>
      </c>
      <c r="E203" s="189"/>
      <c r="F203" s="189"/>
      <c r="G203" s="107">
        <f t="shared" si="15"/>
        <v>0</v>
      </c>
      <c r="H203" s="184"/>
      <c r="I203" s="291">
        <f>G203*(1+H203)</f>
        <v>0</v>
      </c>
      <c r="J203" s="53"/>
    </row>
    <row r="204" spans="1:10" s="170" customFormat="1" ht="15.75">
      <c r="A204" s="122"/>
      <c r="B204" s="175" t="s">
        <v>14</v>
      </c>
      <c r="C204" s="131"/>
      <c r="D204" s="205"/>
      <c r="E204" s="201">
        <f>SUMPRODUCT(E194:E203,D194:D203)</f>
        <v>0</v>
      </c>
      <c r="F204" s="201">
        <f>SUMPRODUCT(F194:F203,D194:D203)</f>
        <v>0</v>
      </c>
      <c r="G204" s="201">
        <f>SUM(G194:G203)</f>
        <v>0</v>
      </c>
      <c r="H204" s="184"/>
      <c r="I204" s="299">
        <f>SUM(I194:I203)</f>
        <v>0</v>
      </c>
      <c r="J204" s="53"/>
    </row>
    <row r="205" spans="1:10" s="170" customFormat="1" ht="15.75">
      <c r="A205" s="122"/>
      <c r="B205" s="175"/>
      <c r="C205" s="131"/>
      <c r="D205" s="205"/>
      <c r="E205" s="201"/>
      <c r="F205" s="201"/>
      <c r="G205" s="201"/>
      <c r="H205" s="184"/>
      <c r="I205" s="299"/>
      <c r="J205" s="53"/>
    </row>
    <row r="206" spans="1:10" s="170" customFormat="1" ht="15.75">
      <c r="A206" s="190" t="s">
        <v>219</v>
      </c>
      <c r="B206" s="108" t="s">
        <v>321</v>
      </c>
      <c r="C206" s="113"/>
      <c r="D206" s="72"/>
      <c r="E206" s="201"/>
      <c r="F206" s="201"/>
      <c r="G206" s="201"/>
      <c r="H206" s="184"/>
      <c r="I206" s="299"/>
      <c r="J206" s="53"/>
    </row>
    <row r="207" spans="1:10" s="170" customFormat="1" ht="15.75">
      <c r="A207" s="121" t="s">
        <v>220</v>
      </c>
      <c r="B207" s="51" t="s">
        <v>319</v>
      </c>
      <c r="C207" s="112" t="s">
        <v>55</v>
      </c>
      <c r="D207" s="72">
        <v>4</v>
      </c>
      <c r="E207" s="12"/>
      <c r="F207" s="12"/>
      <c r="G207" s="107">
        <f>(E207+F207)*D207</f>
        <v>0</v>
      </c>
      <c r="H207" s="184"/>
      <c r="I207" s="291">
        <f>G207*(1+H207)</f>
        <v>0</v>
      </c>
      <c r="J207" s="53"/>
    </row>
    <row r="208" spans="1:10" s="170" customFormat="1" ht="15.75">
      <c r="A208" s="121" t="s">
        <v>221</v>
      </c>
      <c r="B208" s="51" t="s">
        <v>406</v>
      </c>
      <c r="C208" s="112" t="s">
        <v>55</v>
      </c>
      <c r="D208" s="72">
        <v>4</v>
      </c>
      <c r="E208" s="12"/>
      <c r="F208" s="12"/>
      <c r="G208" s="107">
        <f>(E208+F208)*D208</f>
        <v>0</v>
      </c>
      <c r="H208" s="184"/>
      <c r="I208" s="291">
        <f>G208*(1+H208)</f>
        <v>0</v>
      </c>
      <c r="J208" s="53"/>
    </row>
    <row r="209" spans="1:10" s="170" customFormat="1" ht="15">
      <c r="A209" s="121" t="s">
        <v>222</v>
      </c>
      <c r="B209" s="51" t="s">
        <v>320</v>
      </c>
      <c r="C209" s="112" t="s">
        <v>58</v>
      </c>
      <c r="D209" s="72">
        <v>41</v>
      </c>
      <c r="E209" s="189"/>
      <c r="F209" s="189"/>
      <c r="G209" s="107">
        <f>(E209+F209)*D209</f>
        <v>0</v>
      </c>
      <c r="H209" s="184"/>
      <c r="I209" s="291">
        <f>G209*(1+H209)</f>
        <v>0</v>
      </c>
      <c r="J209" s="104"/>
    </row>
    <row r="210" spans="1:10" s="173" customFormat="1" ht="15.75">
      <c r="A210" s="190"/>
      <c r="B210" s="108" t="s">
        <v>14</v>
      </c>
      <c r="C210" s="113"/>
      <c r="D210" s="114"/>
      <c r="E210" s="201">
        <f>SUMPRODUCT(E207:E209,D207:D209)</f>
        <v>0</v>
      </c>
      <c r="F210" s="201">
        <f>SUMPRODUCT(F207:F209,D207:D209)</f>
        <v>0</v>
      </c>
      <c r="G210" s="201">
        <f>SUM(G207:G209)</f>
        <v>0</v>
      </c>
      <c r="H210" s="202"/>
      <c r="I210" s="299">
        <f>SUM(I207:I209)</f>
        <v>0</v>
      </c>
      <c r="J210" s="53"/>
    </row>
    <row r="211" spans="1:10" s="170" customFormat="1" ht="15.75">
      <c r="A211" s="122"/>
      <c r="B211" s="175"/>
      <c r="C211" s="131"/>
      <c r="D211" s="205"/>
      <c r="E211" s="201"/>
      <c r="F211" s="201"/>
      <c r="G211" s="201"/>
      <c r="H211" s="184"/>
      <c r="I211" s="299"/>
      <c r="J211" s="53"/>
    </row>
    <row r="212" spans="1:10" s="173" customFormat="1" ht="15.75">
      <c r="A212" s="123" t="s">
        <v>223</v>
      </c>
      <c r="B212" s="175" t="s">
        <v>322</v>
      </c>
      <c r="C212" s="206"/>
      <c r="D212" s="207"/>
      <c r="E212" s="201"/>
      <c r="F212" s="201"/>
      <c r="G212" s="201"/>
      <c r="H212" s="202"/>
      <c r="I212" s="299"/>
      <c r="J212" s="53"/>
    </row>
    <row r="213" spans="1:10" s="170" customFormat="1" ht="15.75">
      <c r="A213" s="122" t="s">
        <v>224</v>
      </c>
      <c r="B213" s="51" t="s">
        <v>332</v>
      </c>
      <c r="C213" s="112" t="s">
        <v>55</v>
      </c>
      <c r="D213" s="72">
        <v>4</v>
      </c>
      <c r="E213" s="107"/>
      <c r="F213" s="107"/>
      <c r="G213" s="107">
        <f>(F213+E213)*D213</f>
        <v>0</v>
      </c>
      <c r="H213" s="184"/>
      <c r="I213" s="291">
        <f>G213*(1+H213)</f>
        <v>0</v>
      </c>
      <c r="J213" s="53"/>
    </row>
    <row r="214" spans="1:10" s="170" customFormat="1" ht="15.75">
      <c r="A214" s="122" t="s">
        <v>225</v>
      </c>
      <c r="B214" s="51" t="s">
        <v>333</v>
      </c>
      <c r="C214" s="112" t="s">
        <v>55</v>
      </c>
      <c r="D214" s="72">
        <v>16</v>
      </c>
      <c r="E214" s="107"/>
      <c r="F214" s="107"/>
      <c r="G214" s="107">
        <f>(F214+E214)*D214</f>
        <v>0</v>
      </c>
      <c r="H214" s="184"/>
      <c r="I214" s="291">
        <f>G214*(1+H214)</f>
        <v>0</v>
      </c>
      <c r="J214" s="53"/>
    </row>
    <row r="215" spans="1:10" s="170" customFormat="1" ht="15.75">
      <c r="A215" s="122" t="s">
        <v>226</v>
      </c>
      <c r="B215" s="51" t="s">
        <v>334</v>
      </c>
      <c r="C215" s="112" t="s">
        <v>55</v>
      </c>
      <c r="D215" s="72">
        <v>96</v>
      </c>
      <c r="E215" s="107"/>
      <c r="F215" s="107"/>
      <c r="G215" s="107">
        <f>(F215+E215)*D215</f>
        <v>0</v>
      </c>
      <c r="H215" s="184"/>
      <c r="I215" s="291">
        <f>G215*(1+H215)</f>
        <v>0</v>
      </c>
      <c r="J215" s="53"/>
    </row>
    <row r="216" spans="1:10" s="173" customFormat="1" ht="15.75">
      <c r="A216" s="123"/>
      <c r="B216" s="175" t="s">
        <v>14</v>
      </c>
      <c r="C216" s="206"/>
      <c r="D216" s="207"/>
      <c r="E216" s="201">
        <f>SUMPRODUCT(E213:E215,D213:D215)</f>
        <v>0</v>
      </c>
      <c r="F216" s="201">
        <f>SUMPRODUCT(F213:F215,D213:D215)</f>
        <v>0</v>
      </c>
      <c r="G216" s="201">
        <f>SUM(G213:G215)</f>
        <v>0</v>
      </c>
      <c r="H216" s="202"/>
      <c r="I216" s="299">
        <f>SUM(I213:I215)</f>
        <v>0</v>
      </c>
      <c r="J216" s="53"/>
    </row>
    <row r="217" spans="1:10" s="170" customFormat="1" ht="15.75">
      <c r="A217" s="122"/>
      <c r="B217" s="175"/>
      <c r="C217" s="131"/>
      <c r="D217" s="205"/>
      <c r="E217" s="201"/>
      <c r="F217" s="201"/>
      <c r="G217" s="201"/>
      <c r="H217" s="184"/>
      <c r="I217" s="299"/>
      <c r="J217" s="53"/>
    </row>
    <row r="218" spans="1:10" s="170" customFormat="1" ht="15.75">
      <c r="A218" s="123" t="s">
        <v>227</v>
      </c>
      <c r="B218" s="175" t="s">
        <v>96</v>
      </c>
      <c r="C218" s="131"/>
      <c r="D218" s="72"/>
      <c r="E218" s="107"/>
      <c r="F218" s="107"/>
      <c r="G218" s="107"/>
      <c r="H218" s="184"/>
      <c r="I218" s="299"/>
      <c r="J218" s="53"/>
    </row>
    <row r="219" spans="1:10" s="170" customFormat="1" ht="15.75">
      <c r="A219" s="118" t="s">
        <v>53</v>
      </c>
      <c r="B219" s="51" t="s">
        <v>395</v>
      </c>
      <c r="C219" s="112" t="s">
        <v>55</v>
      </c>
      <c r="D219" s="72">
        <v>1</v>
      </c>
      <c r="E219" s="107"/>
      <c r="F219" s="107"/>
      <c r="G219" s="107">
        <f aca="true" t="shared" si="16" ref="G219:G224">(F219+E219)*D219</f>
        <v>0</v>
      </c>
      <c r="H219" s="184"/>
      <c r="I219" s="291">
        <f aca="true" t="shared" si="17" ref="I219:I224">G219*(1+H219)</f>
        <v>0</v>
      </c>
      <c r="J219" s="53"/>
    </row>
    <row r="220" spans="1:10" s="170" customFormat="1" ht="15.75">
      <c r="A220" s="118" t="s">
        <v>54</v>
      </c>
      <c r="B220" s="138" t="s">
        <v>422</v>
      </c>
      <c r="C220" s="112" t="s">
        <v>209</v>
      </c>
      <c r="D220" s="72">
        <v>1</v>
      </c>
      <c r="E220" s="107"/>
      <c r="F220" s="107"/>
      <c r="G220" s="107">
        <f t="shared" si="16"/>
        <v>0</v>
      </c>
      <c r="H220" s="184"/>
      <c r="I220" s="291">
        <f t="shared" si="17"/>
        <v>0</v>
      </c>
      <c r="J220" s="53"/>
    </row>
    <row r="221" spans="1:10" s="170" customFormat="1" ht="15.75">
      <c r="A221" s="118" t="s">
        <v>56</v>
      </c>
      <c r="B221" s="138" t="s">
        <v>396</v>
      </c>
      <c r="C221" s="112" t="s">
        <v>209</v>
      </c>
      <c r="D221" s="72">
        <v>4</v>
      </c>
      <c r="E221" s="107"/>
      <c r="F221" s="107"/>
      <c r="G221" s="107">
        <f t="shared" si="16"/>
        <v>0</v>
      </c>
      <c r="H221" s="184"/>
      <c r="I221" s="291">
        <f t="shared" si="17"/>
        <v>0</v>
      </c>
      <c r="J221" s="53"/>
    </row>
    <row r="222" spans="1:10" s="170" customFormat="1" ht="15.75">
      <c r="A222" s="118" t="s">
        <v>59</v>
      </c>
      <c r="B222" s="138" t="s">
        <v>397</v>
      </c>
      <c r="C222" s="112" t="s">
        <v>209</v>
      </c>
      <c r="D222" s="72">
        <v>1</v>
      </c>
      <c r="E222" s="107"/>
      <c r="F222" s="107"/>
      <c r="G222" s="107">
        <f t="shared" si="16"/>
        <v>0</v>
      </c>
      <c r="H222" s="184"/>
      <c r="I222" s="291">
        <f t="shared" si="17"/>
        <v>0</v>
      </c>
      <c r="J222" s="53"/>
    </row>
    <row r="223" spans="1:10" s="170" customFormat="1" ht="15.75">
      <c r="A223" s="118" t="s">
        <v>61</v>
      </c>
      <c r="B223" s="51" t="s">
        <v>431</v>
      </c>
      <c r="C223" s="112" t="s">
        <v>58</v>
      </c>
      <c r="D223" s="72">
        <v>31</v>
      </c>
      <c r="E223" s="12"/>
      <c r="F223" s="12"/>
      <c r="G223" s="107">
        <f t="shared" si="16"/>
        <v>0</v>
      </c>
      <c r="H223" s="184"/>
      <c r="I223" s="291">
        <f t="shared" si="17"/>
        <v>0</v>
      </c>
      <c r="J223" s="53"/>
    </row>
    <row r="224" spans="1:10" s="170" customFormat="1" ht="15.75">
      <c r="A224" s="118" t="s">
        <v>323</v>
      </c>
      <c r="B224" s="51" t="s">
        <v>324</v>
      </c>
      <c r="C224" s="112" t="s">
        <v>58</v>
      </c>
      <c r="D224" s="72">
        <v>14</v>
      </c>
      <c r="E224" s="189"/>
      <c r="F224" s="107"/>
      <c r="G224" s="107">
        <f t="shared" si="16"/>
        <v>0</v>
      </c>
      <c r="H224" s="184"/>
      <c r="I224" s="291">
        <f t="shared" si="17"/>
        <v>0</v>
      </c>
      <c r="J224" s="53"/>
    </row>
    <row r="225" spans="1:10" s="170" customFormat="1" ht="15.75">
      <c r="A225" s="122"/>
      <c r="B225" s="175" t="s">
        <v>14</v>
      </c>
      <c r="C225" s="131"/>
      <c r="D225" s="205"/>
      <c r="E225" s="201">
        <f>SUMPRODUCT(E219:E224,D219:D224)</f>
        <v>0</v>
      </c>
      <c r="F225" s="201">
        <f>SUMPRODUCT(F219:F224,D219:D224)</f>
        <v>0</v>
      </c>
      <c r="G225" s="201">
        <f>SUM(G219:G224)</f>
        <v>0</v>
      </c>
      <c r="H225" s="184"/>
      <c r="I225" s="299">
        <f>SUM(I219:I224)</f>
        <v>0</v>
      </c>
      <c r="J225" s="53"/>
    </row>
    <row r="226" spans="1:10" s="170" customFormat="1" ht="15.75">
      <c r="A226" s="121"/>
      <c r="B226" s="175"/>
      <c r="C226" s="112"/>
      <c r="D226" s="72"/>
      <c r="E226" s="136"/>
      <c r="F226" s="136"/>
      <c r="G226" s="136"/>
      <c r="H226" s="184"/>
      <c r="I226" s="298"/>
      <c r="J226" s="53"/>
    </row>
    <row r="227" spans="1:10" s="170" customFormat="1" ht="15.75">
      <c r="A227" s="190" t="s">
        <v>228</v>
      </c>
      <c r="B227" s="175" t="s">
        <v>31</v>
      </c>
      <c r="C227" s="112"/>
      <c r="D227" s="72" t="s">
        <v>9</v>
      </c>
      <c r="E227" s="107"/>
      <c r="F227" s="107"/>
      <c r="G227" s="107"/>
      <c r="H227" s="184"/>
      <c r="I227" s="297"/>
      <c r="J227" s="53"/>
    </row>
    <row r="228" spans="1:10" s="170" customFormat="1" ht="15.75">
      <c r="A228" s="121" t="s">
        <v>229</v>
      </c>
      <c r="B228" s="272" t="s">
        <v>426</v>
      </c>
      <c r="C228" s="112" t="s">
        <v>35</v>
      </c>
      <c r="D228" s="72">
        <v>781</v>
      </c>
      <c r="E228" s="107"/>
      <c r="F228" s="107"/>
      <c r="G228" s="107">
        <f aca="true" t="shared" si="18" ref="G228:G233">(F228+E228)*D228</f>
        <v>0</v>
      </c>
      <c r="H228" s="184"/>
      <c r="I228" s="291">
        <f aca="true" t="shared" si="19" ref="I228:I233">G228*(1+H228)</f>
        <v>0</v>
      </c>
      <c r="J228" s="53"/>
    </row>
    <row r="229" spans="1:10" s="170" customFormat="1" ht="15.75">
      <c r="A229" s="121" t="s">
        <v>325</v>
      </c>
      <c r="B229" s="138" t="s">
        <v>64</v>
      </c>
      <c r="C229" s="112" t="s">
        <v>35</v>
      </c>
      <c r="D229" s="72">
        <v>774</v>
      </c>
      <c r="E229" s="107"/>
      <c r="F229" s="107"/>
      <c r="G229" s="107">
        <f t="shared" si="18"/>
        <v>0</v>
      </c>
      <c r="H229" s="184"/>
      <c r="I229" s="291">
        <f t="shared" si="19"/>
        <v>0</v>
      </c>
      <c r="J229" s="53"/>
    </row>
    <row r="230" spans="1:10" s="170" customFormat="1" ht="15.75">
      <c r="A230" s="121" t="s">
        <v>326</v>
      </c>
      <c r="B230" s="138" t="s">
        <v>57</v>
      </c>
      <c r="C230" s="112" t="s">
        <v>58</v>
      </c>
      <c r="D230" s="72">
        <v>72</v>
      </c>
      <c r="E230" s="107"/>
      <c r="F230" s="107"/>
      <c r="G230" s="107">
        <f t="shared" si="18"/>
        <v>0</v>
      </c>
      <c r="H230" s="184"/>
      <c r="I230" s="291">
        <f t="shared" si="19"/>
        <v>0</v>
      </c>
      <c r="J230" s="53"/>
    </row>
    <row r="231" spans="1:10" s="170" customFormat="1" ht="15.75">
      <c r="A231" s="121" t="s">
        <v>327</v>
      </c>
      <c r="B231" s="138" t="s">
        <v>60</v>
      </c>
      <c r="C231" s="112" t="s">
        <v>58</v>
      </c>
      <c r="D231" s="72">
        <v>42</v>
      </c>
      <c r="E231" s="107"/>
      <c r="F231" s="107"/>
      <c r="G231" s="107">
        <f t="shared" si="18"/>
        <v>0</v>
      </c>
      <c r="H231" s="184"/>
      <c r="I231" s="291">
        <f t="shared" si="19"/>
        <v>0</v>
      </c>
      <c r="J231" s="53"/>
    </row>
    <row r="232" spans="1:10" s="170" customFormat="1" ht="15.75">
      <c r="A232" s="121" t="s">
        <v>328</v>
      </c>
      <c r="B232" s="138" t="s">
        <v>62</v>
      </c>
      <c r="C232" s="112" t="s">
        <v>58</v>
      </c>
      <c r="D232" s="72">
        <v>117</v>
      </c>
      <c r="E232" s="107"/>
      <c r="F232" s="107"/>
      <c r="G232" s="107">
        <f t="shared" si="18"/>
        <v>0</v>
      </c>
      <c r="H232" s="184"/>
      <c r="I232" s="291">
        <f t="shared" si="19"/>
        <v>0</v>
      </c>
      <c r="J232" s="53"/>
    </row>
    <row r="233" spans="1:10" s="170" customFormat="1" ht="15.75">
      <c r="A233" s="121" t="s">
        <v>329</v>
      </c>
      <c r="B233" s="138" t="s">
        <v>63</v>
      </c>
      <c r="C233" s="112" t="s">
        <v>253</v>
      </c>
      <c r="D233" s="72">
        <v>1</v>
      </c>
      <c r="E233" s="107"/>
      <c r="F233" s="107"/>
      <c r="G233" s="107">
        <f t="shared" si="18"/>
        <v>0</v>
      </c>
      <c r="H233" s="184"/>
      <c r="I233" s="291">
        <f t="shared" si="19"/>
        <v>0</v>
      </c>
      <c r="J233" s="53"/>
    </row>
    <row r="234" spans="1:10" s="170" customFormat="1" ht="15.75">
      <c r="A234" s="198"/>
      <c r="B234" s="179" t="s">
        <v>14</v>
      </c>
      <c r="C234" s="129"/>
      <c r="D234" s="132" t="s">
        <v>9</v>
      </c>
      <c r="E234" s="199">
        <f>SUMPRODUCT(E228:E233,D228:D233)</f>
        <v>0</v>
      </c>
      <c r="F234" s="199">
        <f>SUMPRODUCT(F228:F233,D228:D233)</f>
        <v>0</v>
      </c>
      <c r="G234" s="199">
        <f>SUM(G228:G233)</f>
        <v>0</v>
      </c>
      <c r="H234" s="200"/>
      <c r="I234" s="300">
        <f>SUM(I228:I233)</f>
        <v>0</v>
      </c>
      <c r="J234" s="53"/>
    </row>
    <row r="235" spans="1:10" s="170" customFormat="1" ht="15.75">
      <c r="A235" s="121"/>
      <c r="B235" s="175"/>
      <c r="C235" s="112"/>
      <c r="D235" s="72"/>
      <c r="E235" s="136"/>
      <c r="F235" s="136"/>
      <c r="G235" s="136"/>
      <c r="H235" s="184"/>
      <c r="I235" s="298"/>
      <c r="J235" s="53"/>
    </row>
    <row r="236" spans="1:10" s="170" customFormat="1" ht="15.75">
      <c r="A236" s="190" t="s">
        <v>230</v>
      </c>
      <c r="B236" s="175" t="s">
        <v>97</v>
      </c>
      <c r="C236" s="112"/>
      <c r="D236" s="72"/>
      <c r="E236" s="133"/>
      <c r="F236" s="133"/>
      <c r="G236" s="133"/>
      <c r="H236" s="209"/>
      <c r="I236" s="299"/>
      <c r="J236" s="53"/>
    </row>
    <row r="237" spans="1:10" s="170" customFormat="1" ht="15.75">
      <c r="A237" s="121" t="s">
        <v>231</v>
      </c>
      <c r="B237" s="138" t="s">
        <v>399</v>
      </c>
      <c r="C237" s="112" t="s">
        <v>35</v>
      </c>
      <c r="D237" s="72">
        <v>152</v>
      </c>
      <c r="E237" s="107"/>
      <c r="F237" s="107"/>
      <c r="G237" s="107">
        <f aca="true" t="shared" si="20" ref="G237:G242">(F237+E237)*D237</f>
        <v>0</v>
      </c>
      <c r="H237" s="184"/>
      <c r="I237" s="291">
        <f aca="true" t="shared" si="21" ref="I237:I242">G237*(1+H237)</f>
        <v>0</v>
      </c>
      <c r="J237" s="53"/>
    </row>
    <row r="238" spans="1:10" s="170" customFormat="1" ht="16.5" thickBot="1">
      <c r="A238" s="252" t="s">
        <v>232</v>
      </c>
      <c r="B238" s="134" t="s">
        <v>400</v>
      </c>
      <c r="C238" s="166" t="s">
        <v>35</v>
      </c>
      <c r="D238" s="124">
        <v>1496</v>
      </c>
      <c r="E238" s="259"/>
      <c r="F238" s="259"/>
      <c r="G238" s="127">
        <f t="shared" si="20"/>
        <v>0</v>
      </c>
      <c r="H238" s="192"/>
      <c r="I238" s="291">
        <f t="shared" si="21"/>
        <v>0</v>
      </c>
      <c r="J238" s="53"/>
    </row>
    <row r="239" spans="1:10" s="170" customFormat="1" ht="16.5" thickTop="1">
      <c r="A239" s="142" t="s">
        <v>233</v>
      </c>
      <c r="B239" s="260" t="s">
        <v>398</v>
      </c>
      <c r="C239" s="194" t="s">
        <v>35</v>
      </c>
      <c r="D239" s="125">
        <v>1648</v>
      </c>
      <c r="E239" s="44"/>
      <c r="F239" s="44"/>
      <c r="G239" s="128">
        <f t="shared" si="20"/>
        <v>0</v>
      </c>
      <c r="H239" s="188"/>
      <c r="I239" s="291">
        <f t="shared" si="21"/>
        <v>0</v>
      </c>
      <c r="J239" s="53"/>
    </row>
    <row r="240" spans="1:10" s="170" customFormat="1" ht="15.75">
      <c r="A240" s="121" t="s">
        <v>234</v>
      </c>
      <c r="B240" s="138" t="s">
        <v>238</v>
      </c>
      <c r="C240" s="112" t="s">
        <v>35</v>
      </c>
      <c r="D240" s="205">
        <v>99</v>
      </c>
      <c r="E240" s="12"/>
      <c r="F240" s="12"/>
      <c r="G240" s="12">
        <f t="shared" si="20"/>
        <v>0</v>
      </c>
      <c r="H240" s="167"/>
      <c r="I240" s="291">
        <f t="shared" si="21"/>
        <v>0</v>
      </c>
      <c r="J240" s="53"/>
    </row>
    <row r="241" spans="1:10" s="170" customFormat="1" ht="15.75">
      <c r="A241" s="121" t="s">
        <v>235</v>
      </c>
      <c r="B241" s="51" t="s">
        <v>330</v>
      </c>
      <c r="C241" s="112" t="s">
        <v>35</v>
      </c>
      <c r="D241" s="72">
        <v>8</v>
      </c>
      <c r="E241" s="12"/>
      <c r="F241" s="12"/>
      <c r="G241" s="12">
        <f t="shared" si="20"/>
        <v>0</v>
      </c>
      <c r="H241" s="167"/>
      <c r="I241" s="291">
        <f t="shared" si="21"/>
        <v>0</v>
      </c>
      <c r="J241" s="53"/>
    </row>
    <row r="242" spans="1:10" s="170" customFormat="1" ht="15.75">
      <c r="A242" s="121" t="s">
        <v>236</v>
      </c>
      <c r="B242" s="138" t="s">
        <v>98</v>
      </c>
      <c r="C242" s="112" t="s">
        <v>253</v>
      </c>
      <c r="D242" s="205">
        <v>1</v>
      </c>
      <c r="E242" s="189"/>
      <c r="F242" s="189"/>
      <c r="G242" s="189">
        <f t="shared" si="20"/>
        <v>0</v>
      </c>
      <c r="H242" s="167"/>
      <c r="I242" s="291">
        <f t="shared" si="21"/>
        <v>0</v>
      </c>
      <c r="J242" s="53"/>
    </row>
    <row r="243" spans="1:10" s="170" customFormat="1" ht="15.75">
      <c r="A243" s="122"/>
      <c r="B243" s="175" t="s">
        <v>14</v>
      </c>
      <c r="C243" s="131"/>
      <c r="D243" s="205"/>
      <c r="E243" s="201">
        <f>SUMPRODUCT(E237:E242,D237:D242)</f>
        <v>0</v>
      </c>
      <c r="F243" s="201">
        <f>SUMPRODUCT(F237:F242,D237:D242)</f>
        <v>0</v>
      </c>
      <c r="G243" s="201">
        <f>SUM(G237:G242)</f>
        <v>0</v>
      </c>
      <c r="H243" s="184"/>
      <c r="I243" s="299">
        <f>SUM(I237:I242)</f>
        <v>0</v>
      </c>
      <c r="J243" s="53"/>
    </row>
    <row r="244" spans="1:10" s="170" customFormat="1" ht="15.75">
      <c r="A244" s="122"/>
      <c r="B244" s="175"/>
      <c r="C244" s="131"/>
      <c r="D244" s="205"/>
      <c r="E244" s="201"/>
      <c r="F244" s="201"/>
      <c r="G244" s="201"/>
      <c r="H244" s="184"/>
      <c r="I244" s="299"/>
      <c r="J244" s="53"/>
    </row>
    <row r="245" spans="1:10" s="170" customFormat="1" ht="15.75">
      <c r="A245" s="123" t="s">
        <v>237</v>
      </c>
      <c r="B245" s="175" t="s">
        <v>302</v>
      </c>
      <c r="C245" s="131"/>
      <c r="D245" s="205"/>
      <c r="E245" s="201"/>
      <c r="F245" s="201"/>
      <c r="G245" s="201"/>
      <c r="H245" s="184"/>
      <c r="I245" s="299"/>
      <c r="J245" s="53"/>
    </row>
    <row r="246" spans="1:10" s="170" customFormat="1" ht="15.75">
      <c r="A246" s="121" t="s">
        <v>254</v>
      </c>
      <c r="B246" s="272" t="s">
        <v>412</v>
      </c>
      <c r="C246" s="112" t="s">
        <v>58</v>
      </c>
      <c r="D246" s="72">
        <v>133</v>
      </c>
      <c r="E246" s="107"/>
      <c r="F246" s="107"/>
      <c r="G246" s="107">
        <f>(F246+E246)*D246</f>
        <v>0</v>
      </c>
      <c r="H246" s="184"/>
      <c r="I246" s="291">
        <f>G246*(1+H246)</f>
        <v>0</v>
      </c>
      <c r="J246" s="53"/>
    </row>
    <row r="247" spans="1:10" s="170" customFormat="1" ht="15.75">
      <c r="A247" s="121" t="s">
        <v>414</v>
      </c>
      <c r="B247" s="272" t="s">
        <v>413</v>
      </c>
      <c r="C247" s="112" t="s">
        <v>58</v>
      </c>
      <c r="D247" s="72">
        <v>128</v>
      </c>
      <c r="E247" s="107"/>
      <c r="F247" s="107"/>
      <c r="G247" s="107">
        <f>(F247+E247)*D247</f>
        <v>0</v>
      </c>
      <c r="H247" s="184"/>
      <c r="I247" s="291">
        <f>G247*(1+H247)</f>
        <v>0</v>
      </c>
      <c r="J247" s="53"/>
    </row>
    <row r="248" spans="1:10" s="170" customFormat="1" ht="15.75">
      <c r="A248" s="210"/>
      <c r="B248" s="273" t="s">
        <v>14</v>
      </c>
      <c r="C248" s="211"/>
      <c r="D248" s="212"/>
      <c r="E248" s="213">
        <f>SUMPRODUCT(E246:E247,D246:D247)</f>
        <v>0</v>
      </c>
      <c r="F248" s="213">
        <f>SUMPRODUCT(F246:F247,D246:D247)</f>
        <v>0</v>
      </c>
      <c r="G248" s="213">
        <f>SUM(G246:G247)</f>
        <v>0</v>
      </c>
      <c r="H248" s="274"/>
      <c r="I248" s="304">
        <f>SUM(I246:I247)</f>
        <v>0</v>
      </c>
      <c r="J248" s="53"/>
    </row>
    <row r="249" spans="1:10" s="170" customFormat="1" ht="15.75">
      <c r="A249" s="121"/>
      <c r="B249" s="175"/>
      <c r="C249" s="112"/>
      <c r="D249" s="72"/>
      <c r="E249" s="136"/>
      <c r="F249" s="136"/>
      <c r="G249" s="136"/>
      <c r="H249" s="184"/>
      <c r="I249" s="298"/>
      <c r="J249" s="53"/>
    </row>
    <row r="250" spans="1:10" s="170" customFormat="1" ht="15.75">
      <c r="A250" s="123" t="s">
        <v>239</v>
      </c>
      <c r="B250" s="175" t="s">
        <v>32</v>
      </c>
      <c r="C250" s="131"/>
      <c r="D250" s="205"/>
      <c r="E250" s="201"/>
      <c r="F250" s="201"/>
      <c r="G250" s="201"/>
      <c r="H250" s="184"/>
      <c r="I250" s="299"/>
      <c r="J250" s="53"/>
    </row>
    <row r="251" spans="1:10" s="170" customFormat="1" ht="15.75">
      <c r="A251" s="122" t="s">
        <v>240</v>
      </c>
      <c r="B251" s="138" t="s">
        <v>99</v>
      </c>
      <c r="C251" s="112" t="s">
        <v>35</v>
      </c>
      <c r="D251" s="72">
        <v>60</v>
      </c>
      <c r="E251" s="107"/>
      <c r="F251" s="107"/>
      <c r="G251" s="107">
        <f aca="true" t="shared" si="22" ref="G251:G259">(F251+E251)*D251</f>
        <v>0</v>
      </c>
      <c r="H251" s="184"/>
      <c r="I251" s="291">
        <f aca="true" t="shared" si="23" ref="I251:I259">G251*(1+H251)</f>
        <v>0</v>
      </c>
      <c r="J251" s="53"/>
    </row>
    <row r="252" spans="1:10" s="170" customFormat="1" ht="15.75">
      <c r="A252" s="122" t="s">
        <v>241</v>
      </c>
      <c r="B252" s="51" t="s">
        <v>331</v>
      </c>
      <c r="C252" s="112" t="s">
        <v>58</v>
      </c>
      <c r="D252" s="72">
        <v>85</v>
      </c>
      <c r="E252" s="107"/>
      <c r="F252" s="107"/>
      <c r="G252" s="107">
        <f t="shared" si="22"/>
        <v>0</v>
      </c>
      <c r="H252" s="184"/>
      <c r="I252" s="291">
        <f t="shared" si="23"/>
        <v>0</v>
      </c>
      <c r="J252" s="53"/>
    </row>
    <row r="253" spans="1:10" s="170" customFormat="1" ht="15.75">
      <c r="A253" s="122" t="s">
        <v>242</v>
      </c>
      <c r="B253" s="272" t="s">
        <v>100</v>
      </c>
      <c r="C253" s="112" t="s">
        <v>55</v>
      </c>
      <c r="D253" s="72">
        <v>2</v>
      </c>
      <c r="E253" s="107"/>
      <c r="F253" s="107"/>
      <c r="G253" s="107">
        <f t="shared" si="22"/>
        <v>0</v>
      </c>
      <c r="H253" s="184"/>
      <c r="I253" s="291">
        <f t="shared" si="23"/>
        <v>0</v>
      </c>
      <c r="J253" s="53"/>
    </row>
    <row r="254" spans="1:10" s="170" customFormat="1" ht="15.75">
      <c r="A254" s="122" t="s">
        <v>243</v>
      </c>
      <c r="B254" s="51" t="s">
        <v>401</v>
      </c>
      <c r="C254" s="112" t="s">
        <v>55</v>
      </c>
      <c r="D254" s="72">
        <v>2</v>
      </c>
      <c r="E254" s="107"/>
      <c r="F254" s="107"/>
      <c r="G254" s="107">
        <f t="shared" si="22"/>
        <v>0</v>
      </c>
      <c r="H254" s="184"/>
      <c r="I254" s="291">
        <f t="shared" si="23"/>
        <v>0</v>
      </c>
      <c r="J254" s="53"/>
    </row>
    <row r="255" spans="1:10" s="170" customFormat="1" ht="15.75">
      <c r="A255" s="122" t="s">
        <v>244</v>
      </c>
      <c r="B255" s="251" t="s">
        <v>415</v>
      </c>
      <c r="C255" s="112" t="s">
        <v>55</v>
      </c>
      <c r="D255" s="72">
        <v>1</v>
      </c>
      <c r="E255" s="107"/>
      <c r="F255" s="107"/>
      <c r="G255" s="107">
        <f t="shared" si="22"/>
        <v>0</v>
      </c>
      <c r="H255" s="184"/>
      <c r="I255" s="291">
        <f t="shared" si="23"/>
        <v>0</v>
      </c>
      <c r="J255" s="53"/>
    </row>
    <row r="256" spans="1:10" s="170" customFormat="1" ht="15.75">
      <c r="A256" s="122" t="s">
        <v>245</v>
      </c>
      <c r="B256" s="251" t="s">
        <v>416</v>
      </c>
      <c r="C256" s="112" t="s">
        <v>55</v>
      </c>
      <c r="D256" s="72">
        <v>3</v>
      </c>
      <c r="E256" s="107"/>
      <c r="F256" s="107"/>
      <c r="G256" s="107">
        <f t="shared" si="22"/>
        <v>0</v>
      </c>
      <c r="H256" s="184"/>
      <c r="I256" s="291">
        <f t="shared" si="23"/>
        <v>0</v>
      </c>
      <c r="J256" s="53"/>
    </row>
    <row r="257" spans="1:10" s="170" customFormat="1" ht="15.75">
      <c r="A257" s="122" t="s">
        <v>246</v>
      </c>
      <c r="B257" s="251" t="s">
        <v>417</v>
      </c>
      <c r="C257" s="112" t="s">
        <v>55</v>
      </c>
      <c r="D257" s="72">
        <v>1</v>
      </c>
      <c r="E257" s="107"/>
      <c r="F257" s="107"/>
      <c r="G257" s="107">
        <f t="shared" si="22"/>
        <v>0</v>
      </c>
      <c r="H257" s="184"/>
      <c r="I257" s="291">
        <f t="shared" si="23"/>
        <v>0</v>
      </c>
      <c r="J257" s="53"/>
    </row>
    <row r="258" spans="1:10" s="170" customFormat="1" ht="15.75">
      <c r="A258" s="122" t="s">
        <v>247</v>
      </c>
      <c r="B258" s="251" t="s">
        <v>418</v>
      </c>
      <c r="C258" s="112" t="s">
        <v>55</v>
      </c>
      <c r="D258" s="72">
        <v>1</v>
      </c>
      <c r="E258" s="107"/>
      <c r="F258" s="107"/>
      <c r="G258" s="107">
        <f t="shared" si="22"/>
        <v>0</v>
      </c>
      <c r="H258" s="184"/>
      <c r="I258" s="291">
        <f t="shared" si="23"/>
        <v>0</v>
      </c>
      <c r="J258" s="53"/>
    </row>
    <row r="259" spans="1:10" s="170" customFormat="1" ht="15.75">
      <c r="A259" s="122" t="s">
        <v>248</v>
      </c>
      <c r="B259" s="138" t="s">
        <v>1</v>
      </c>
      <c r="C259" s="112" t="s">
        <v>252</v>
      </c>
      <c r="D259" s="72">
        <v>1</v>
      </c>
      <c r="E259" s="107"/>
      <c r="F259" s="107"/>
      <c r="G259" s="107">
        <f t="shared" si="22"/>
        <v>0</v>
      </c>
      <c r="H259" s="184"/>
      <c r="I259" s="291">
        <f t="shared" si="23"/>
        <v>0</v>
      </c>
      <c r="J259" s="53"/>
    </row>
    <row r="260" spans="1:10" s="170" customFormat="1" ht="17.25" customHeight="1">
      <c r="A260" s="122"/>
      <c r="B260" s="175" t="s">
        <v>14</v>
      </c>
      <c r="C260" s="131"/>
      <c r="D260" s="205"/>
      <c r="E260" s="201">
        <f>SUMPRODUCT(E251:E259,D251:D259)</f>
        <v>0</v>
      </c>
      <c r="F260" s="201">
        <f>SUMPRODUCT(F251:F259,D251:D259)</f>
        <v>0</v>
      </c>
      <c r="G260" s="201">
        <f>SUM(G251:G259)</f>
        <v>0</v>
      </c>
      <c r="H260" s="184"/>
      <c r="I260" s="299">
        <f>SUM(I251:I259)</f>
        <v>0</v>
      </c>
      <c r="J260" s="53"/>
    </row>
    <row r="261" spans="1:10" s="170" customFormat="1" ht="16.5" thickBot="1">
      <c r="A261" s="198"/>
      <c r="B261" s="214"/>
      <c r="C261" s="215"/>
      <c r="D261" s="216" t="s">
        <v>9</v>
      </c>
      <c r="E261" s="217"/>
      <c r="F261" s="217"/>
      <c r="G261" s="218"/>
      <c r="H261" s="200"/>
      <c r="I261" s="295"/>
      <c r="J261" s="104"/>
    </row>
    <row r="262" spans="1:10" s="170" customFormat="1" ht="17.25" thickBot="1" thickTop="1">
      <c r="A262" s="219"/>
      <c r="B262" s="220" t="s">
        <v>33</v>
      </c>
      <c r="C262" s="221"/>
      <c r="D262" s="222" t="s">
        <v>9</v>
      </c>
      <c r="E262" s="223">
        <f>E260+E248+E243+E234+E225+E216+E210+E204+E192+E100+E79+E66+E49+E30+E22+E71</f>
        <v>0</v>
      </c>
      <c r="F262" s="223">
        <f>F260+F248+F243+F234+F225+F216+F210+F204+F192+F100+F79+F66+F49+F30+F22+F71</f>
        <v>0</v>
      </c>
      <c r="G262" s="223">
        <f>G260+G248+G243+G234+G225+G216+G210+G204+G192+G100+G79+G66+G49+G30+G22+G71</f>
        <v>0</v>
      </c>
      <c r="H262" s="224"/>
      <c r="I262" s="223">
        <f>I260+I248+I243+I234+I225+I216+I210+I204+I192+I100+I79+I66+I49+I30+I22+I71</f>
        <v>0</v>
      </c>
      <c r="J262" s="53"/>
    </row>
    <row r="263" spans="1:10" s="170" customFormat="1" ht="16.5" thickTop="1">
      <c r="A263" s="225"/>
      <c r="B263" s="226"/>
      <c r="C263" s="227"/>
      <c r="D263" s="228"/>
      <c r="E263" s="229"/>
      <c r="F263" s="229"/>
      <c r="G263" s="229"/>
      <c r="H263" s="230"/>
      <c r="I263" s="229"/>
      <c r="J263" s="53"/>
    </row>
    <row r="264" spans="1:10" s="170" customFormat="1" ht="15.75">
      <c r="A264" s="225"/>
      <c r="B264" s="226"/>
      <c r="C264" s="227"/>
      <c r="D264" s="228"/>
      <c r="E264" s="229"/>
      <c r="F264" s="229"/>
      <c r="G264" s="229"/>
      <c r="H264" s="230"/>
      <c r="I264" s="229"/>
      <c r="J264" s="53"/>
    </row>
    <row r="265" spans="1:10" s="170" customFormat="1" ht="15.75">
      <c r="A265" s="225"/>
      <c r="B265" s="226"/>
      <c r="C265" s="227"/>
      <c r="D265" s="228"/>
      <c r="E265" s="229"/>
      <c r="F265" s="229"/>
      <c r="G265" s="229"/>
      <c r="H265" s="230"/>
      <c r="I265" s="229"/>
      <c r="J265" s="53"/>
    </row>
    <row r="266" spans="1:10" s="170" customFormat="1" ht="15.75">
      <c r="A266" s="225"/>
      <c r="B266" s="226"/>
      <c r="C266" s="308"/>
      <c r="D266" s="308"/>
      <c r="E266" s="308"/>
      <c r="F266" s="308"/>
      <c r="G266" s="308"/>
      <c r="H266" s="232"/>
      <c r="I266" s="231"/>
      <c r="J266" s="53"/>
    </row>
    <row r="267" spans="1:10" s="170" customFormat="1" ht="15">
      <c r="A267" s="233"/>
      <c r="B267" s="234"/>
      <c r="C267" s="231"/>
      <c r="D267" s="235"/>
      <c r="E267" s="236"/>
      <c r="F267" s="235"/>
      <c r="G267" s="235"/>
      <c r="H267" s="232"/>
      <c r="I267" s="235"/>
      <c r="J267" s="21"/>
    </row>
    <row r="268" spans="1:10" s="170" customFormat="1" ht="15.75">
      <c r="A268" s="233"/>
      <c r="B268" s="305" t="s">
        <v>440</v>
      </c>
      <c r="C268" s="231"/>
      <c r="D268" s="235"/>
      <c r="E268" s="236"/>
      <c r="F268" s="235"/>
      <c r="G268" s="235"/>
      <c r="H268" s="232"/>
      <c r="I268" s="235"/>
      <c r="J268" s="21"/>
    </row>
    <row r="269" spans="1:10" s="170" customFormat="1" ht="15">
      <c r="A269" s="233"/>
      <c r="B269" s="234"/>
      <c r="C269" s="231"/>
      <c r="D269" s="235"/>
      <c r="E269" s="236"/>
      <c r="F269" s="235"/>
      <c r="G269" s="235"/>
      <c r="H269" s="232"/>
      <c r="I269" s="235"/>
      <c r="J269" s="21"/>
    </row>
    <row r="270" spans="1:10" s="170" customFormat="1" ht="15">
      <c r="A270" s="233"/>
      <c r="B270" s="234"/>
      <c r="C270" s="231"/>
      <c r="D270" s="235"/>
      <c r="E270" s="236"/>
      <c r="F270" s="235"/>
      <c r="G270" s="235"/>
      <c r="H270" s="232"/>
      <c r="I270" s="235"/>
      <c r="J270" s="21"/>
    </row>
    <row r="271" spans="1:10" s="170" customFormat="1" ht="15.75">
      <c r="A271" s="233"/>
      <c r="B271" s="237"/>
      <c r="C271" s="231"/>
      <c r="D271" s="231"/>
      <c r="E271" s="236"/>
      <c r="F271" s="231"/>
      <c r="G271" s="231"/>
      <c r="H271" s="232"/>
      <c r="I271" s="231"/>
      <c r="J271" s="21"/>
    </row>
    <row r="272" spans="1:10" s="170" customFormat="1" ht="15.75">
      <c r="A272" s="233"/>
      <c r="B272" s="237"/>
      <c r="C272" s="231"/>
      <c r="D272" s="238"/>
      <c r="E272" s="236"/>
      <c r="F272" s="236"/>
      <c r="G272" s="239"/>
      <c r="H272" s="240"/>
      <c r="I272" s="239"/>
      <c r="J272" s="21"/>
    </row>
    <row r="273" spans="1:9" ht="15">
      <c r="A273" s="105"/>
      <c r="B273" s="2"/>
      <c r="C273" s="1"/>
      <c r="E273" s="4"/>
      <c r="F273" s="4"/>
      <c r="G273" s="24"/>
      <c r="H273" s="185"/>
      <c r="I273" s="24"/>
    </row>
    <row r="274" spans="1:9" ht="15">
      <c r="A274" s="105"/>
      <c r="B274" s="2"/>
      <c r="C274" s="1"/>
      <c r="E274" s="4"/>
      <c r="F274" s="4"/>
      <c r="G274" s="24"/>
      <c r="H274" s="185"/>
      <c r="I274" s="24"/>
    </row>
    <row r="275" spans="1:9" ht="15">
      <c r="A275" s="105"/>
      <c r="B275" s="2"/>
      <c r="C275" s="1"/>
      <c r="E275" s="4"/>
      <c r="F275" s="4"/>
      <c r="G275" s="24"/>
      <c r="H275" s="185"/>
      <c r="I275" s="24"/>
    </row>
    <row r="276" spans="1:9" ht="15">
      <c r="A276" s="105"/>
      <c r="B276" s="2"/>
      <c r="C276" s="1"/>
      <c r="E276" s="4"/>
      <c r="F276" s="4"/>
      <c r="G276" s="24"/>
      <c r="H276" s="185"/>
      <c r="I276" s="24"/>
    </row>
    <row r="277" spans="1:9" ht="15">
      <c r="A277" s="105"/>
      <c r="B277" s="2"/>
      <c r="C277" s="1"/>
      <c r="E277" s="4"/>
      <c r="F277" s="4"/>
      <c r="G277" s="24"/>
      <c r="H277" s="185"/>
      <c r="I277" s="24"/>
    </row>
    <row r="278" spans="1:9" ht="15">
      <c r="A278" s="105"/>
      <c r="B278" s="2"/>
      <c r="C278" s="1"/>
      <c r="E278" s="4"/>
      <c r="F278" s="4"/>
      <c r="G278" s="24"/>
      <c r="H278" s="185"/>
      <c r="I278" s="24"/>
    </row>
  </sheetData>
  <sheetProtection/>
  <mergeCells count="5">
    <mergeCell ref="A10:I10"/>
    <mergeCell ref="A7:I7"/>
    <mergeCell ref="A8:I8"/>
    <mergeCell ref="A9:I9"/>
    <mergeCell ref="C266:G266"/>
  </mergeCells>
  <printOptions horizontalCentered="1"/>
  <pageMargins left="0" right="0" top="0.1968503937007874" bottom="0" header="0.1968503937007874" footer="0"/>
  <pageSetup horizontalDpi="300" verticalDpi="300" orientation="landscape" paperSize="9" scale="77" r:id="rId1"/>
  <rowBreaks count="5" manualBreakCount="5">
    <brk id="52" max="9" man="1"/>
    <brk id="100" max="9" man="1"/>
    <brk id="146" max="9" man="1"/>
    <brk id="192" max="9" man="1"/>
    <brk id="2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M276"/>
  <sheetViews>
    <sheetView view="pageBreakPreview" zoomScale="65" zoomScaleSheetLayoutView="65" zoomScalePageLayoutView="0" workbookViewId="0" topLeftCell="A7">
      <pane ySplit="6" topLeftCell="A247" activePane="bottomLeft" state="frozen"/>
      <selection pane="topLeft" activeCell="A7" sqref="A7"/>
      <selection pane="bottomLeft" activeCell="D269" sqref="D269:G269"/>
    </sheetView>
  </sheetViews>
  <sheetFormatPr defaultColWidth="9.140625" defaultRowHeight="12.75"/>
  <cols>
    <col min="1" max="1" width="6.421875" style="26" customWidth="1"/>
    <col min="2" max="2" width="75.421875" style="0" customWidth="1"/>
    <col min="3" max="3" width="11.421875" style="64" hidden="1" customWidth="1"/>
    <col min="4" max="5" width="12.7109375" style="29" customWidth="1"/>
    <col min="6" max="6" width="14.7109375" style="29" customWidth="1"/>
    <col min="7" max="7" width="12.7109375" style="20" customWidth="1"/>
    <col min="8" max="12" width="12.7109375" style="49" customWidth="1"/>
    <col min="13" max="13" width="15.7109375" style="91" customWidth="1"/>
    <col min="14" max="14" width="9.28125" style="0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spans="1:13" ht="19.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</row>
    <row r="8" spans="1:13" ht="19.5" customHeight="1">
      <c r="A8" s="315" t="s">
        <v>439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</row>
    <row r="9" spans="1:13" ht="19.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</row>
    <row r="10" spans="1:13" ht="19.5" customHeight="1" thickBo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</row>
    <row r="11" spans="1:13" s="27" customFormat="1" ht="19.5" customHeight="1" thickBot="1" thickTop="1">
      <c r="A11" s="46" t="s">
        <v>2</v>
      </c>
      <c r="B11" s="47" t="s">
        <v>3</v>
      </c>
      <c r="C11" s="48"/>
      <c r="D11" s="63" t="s">
        <v>46</v>
      </c>
      <c r="E11" s="63" t="s">
        <v>47</v>
      </c>
      <c r="F11" s="63" t="s">
        <v>41</v>
      </c>
      <c r="G11" s="312" t="s">
        <v>42</v>
      </c>
      <c r="H11" s="313"/>
      <c r="I11" s="313"/>
      <c r="J11" s="313"/>
      <c r="K11" s="313"/>
      <c r="L11" s="314"/>
      <c r="M11" s="63" t="s">
        <v>41</v>
      </c>
    </row>
    <row r="12" spans="1:13" s="27" customFormat="1" ht="19.5" customHeight="1" thickBot="1" thickTop="1">
      <c r="A12" s="242"/>
      <c r="B12" s="31"/>
      <c r="C12" s="71"/>
      <c r="D12" s="65"/>
      <c r="E12" s="65"/>
      <c r="F12" s="65"/>
      <c r="G12" s="145">
        <v>1</v>
      </c>
      <c r="H12" s="145">
        <v>2</v>
      </c>
      <c r="I12" s="145">
        <v>3</v>
      </c>
      <c r="J12" s="145">
        <v>4</v>
      </c>
      <c r="K12" s="145">
        <v>5</v>
      </c>
      <c r="L12" s="145">
        <v>6</v>
      </c>
      <c r="M12" s="92"/>
    </row>
    <row r="13" spans="1:13" s="27" customFormat="1" ht="19.5" customHeight="1">
      <c r="A13" s="243" t="s">
        <v>7</v>
      </c>
      <c r="B13" s="32" t="s">
        <v>8</v>
      </c>
      <c r="C13" s="50"/>
      <c r="D13" s="34"/>
      <c r="E13" s="34"/>
      <c r="F13" s="33"/>
      <c r="G13" s="6"/>
      <c r="H13" s="58" t="s">
        <v>9</v>
      </c>
      <c r="I13" s="58" t="s">
        <v>9</v>
      </c>
      <c r="J13" s="146"/>
      <c r="K13" s="146"/>
      <c r="L13" s="146"/>
      <c r="M13" s="93"/>
    </row>
    <row r="14" spans="1:13" s="27" customFormat="1" ht="19.5" customHeight="1">
      <c r="A14" s="9" t="s">
        <v>10</v>
      </c>
      <c r="B14" s="137" t="s">
        <v>261</v>
      </c>
      <c r="C14" s="11">
        <v>2</v>
      </c>
      <c r="D14" s="60"/>
      <c r="E14" s="60"/>
      <c r="F14" s="58">
        <f>(E14+D14)*C14*1.1715</f>
        <v>0</v>
      </c>
      <c r="G14" s="94"/>
      <c r="H14" s="94"/>
      <c r="I14" s="94"/>
      <c r="J14" s="86"/>
      <c r="K14" s="86"/>
      <c r="L14" s="86"/>
      <c r="M14" s="87">
        <f aca="true" t="shared" si="0" ref="M14:M31">I14+H14+G14+J14+K14+L14</f>
        <v>0</v>
      </c>
    </row>
    <row r="15" spans="1:13" s="27" customFormat="1" ht="19.5" customHeight="1">
      <c r="A15" s="9" t="s">
        <v>11</v>
      </c>
      <c r="B15" s="137" t="s">
        <v>262</v>
      </c>
      <c r="C15" s="11">
        <v>60</v>
      </c>
      <c r="D15" s="60"/>
      <c r="E15" s="60"/>
      <c r="F15" s="58">
        <f>(E15+D15)*C15*1.1715</f>
        <v>0</v>
      </c>
      <c r="G15" s="94"/>
      <c r="H15" s="94"/>
      <c r="I15" s="94"/>
      <c r="J15" s="86"/>
      <c r="K15" s="86"/>
      <c r="L15" s="86"/>
      <c r="M15" s="87">
        <f t="shared" si="0"/>
        <v>0</v>
      </c>
    </row>
    <row r="16" spans="1:13" s="27" customFormat="1" ht="19.5" customHeight="1">
      <c r="A16" s="9" t="s">
        <v>12</v>
      </c>
      <c r="B16" s="137" t="s">
        <v>263</v>
      </c>
      <c r="C16" s="11">
        <v>1</v>
      </c>
      <c r="D16" s="60"/>
      <c r="E16" s="60"/>
      <c r="F16" s="58">
        <f>(E16+D16)*C16*1.1715</f>
        <v>0</v>
      </c>
      <c r="G16" s="94"/>
      <c r="H16" s="94"/>
      <c r="I16" s="94"/>
      <c r="J16" s="86"/>
      <c r="K16" s="86"/>
      <c r="L16" s="86"/>
      <c r="M16" s="87">
        <f t="shared" si="0"/>
        <v>0</v>
      </c>
    </row>
    <row r="17" spans="1:13" s="27" customFormat="1" ht="19.5" customHeight="1">
      <c r="A17" s="9" t="s">
        <v>13</v>
      </c>
      <c r="B17" s="137" t="s">
        <v>264</v>
      </c>
      <c r="C17" s="11">
        <v>1</v>
      </c>
      <c r="D17" s="60"/>
      <c r="E17" s="60"/>
      <c r="F17" s="58">
        <f>(E17+D17)*C17*1.1715</f>
        <v>0</v>
      </c>
      <c r="G17" s="94"/>
      <c r="H17" s="94"/>
      <c r="I17" s="94"/>
      <c r="J17" s="86"/>
      <c r="K17" s="86"/>
      <c r="L17" s="86"/>
      <c r="M17" s="87">
        <f t="shared" si="0"/>
        <v>0</v>
      </c>
    </row>
    <row r="18" spans="1:13" s="27" customFormat="1" ht="19.5" customHeight="1">
      <c r="A18" s="9" t="s">
        <v>0</v>
      </c>
      <c r="B18" s="180" t="s">
        <v>40</v>
      </c>
      <c r="C18" s="72">
        <v>1016</v>
      </c>
      <c r="D18" s="60"/>
      <c r="E18" s="60"/>
      <c r="F18" s="58">
        <f>(E18+D18)*C18*1.175</f>
        <v>0</v>
      </c>
      <c r="G18" s="94"/>
      <c r="H18" s="94"/>
      <c r="I18" s="94"/>
      <c r="J18" s="86"/>
      <c r="K18" s="86"/>
      <c r="L18" s="86"/>
      <c r="M18" s="87">
        <f t="shared" si="0"/>
        <v>0</v>
      </c>
    </row>
    <row r="19" spans="1:13" s="27" customFormat="1" ht="19.5" customHeight="1">
      <c r="A19" s="9" t="s">
        <v>265</v>
      </c>
      <c r="B19" s="137" t="s">
        <v>266</v>
      </c>
      <c r="C19" s="11">
        <v>112</v>
      </c>
      <c r="D19" s="60"/>
      <c r="E19" s="60"/>
      <c r="F19" s="58">
        <f>(E19+D19)*C19*1.2068</f>
        <v>0</v>
      </c>
      <c r="G19" s="94"/>
      <c r="H19" s="94"/>
      <c r="I19" s="94"/>
      <c r="J19" s="86"/>
      <c r="K19" s="86"/>
      <c r="L19" s="86"/>
      <c r="M19" s="87">
        <f t="shared" si="0"/>
        <v>0</v>
      </c>
    </row>
    <row r="20" spans="1:13" s="27" customFormat="1" ht="19.5" customHeight="1">
      <c r="A20" s="9" t="s">
        <v>267</v>
      </c>
      <c r="B20" s="137" t="s">
        <v>268</v>
      </c>
      <c r="C20" s="11">
        <v>70</v>
      </c>
      <c r="D20" s="60"/>
      <c r="E20" s="60"/>
      <c r="F20" s="58">
        <f>(E20+D20)*C20*1.2068</f>
        <v>0</v>
      </c>
      <c r="G20" s="94"/>
      <c r="H20" s="94"/>
      <c r="I20" s="94"/>
      <c r="J20" s="86"/>
      <c r="K20" s="86"/>
      <c r="L20" s="86"/>
      <c r="M20" s="87">
        <f t="shared" si="0"/>
        <v>0</v>
      </c>
    </row>
    <row r="21" spans="1:13" s="27" customFormat="1" ht="19.5" customHeight="1">
      <c r="A21" s="9" t="s">
        <v>269</v>
      </c>
      <c r="B21" s="137" t="s">
        <v>270</v>
      </c>
      <c r="C21" s="11">
        <v>1</v>
      </c>
      <c r="D21" s="60"/>
      <c r="E21" s="60"/>
      <c r="F21" s="58">
        <f>(E21+D21)*C21*1.2068</f>
        <v>0</v>
      </c>
      <c r="G21" s="94"/>
      <c r="H21" s="94"/>
      <c r="I21" s="94"/>
      <c r="J21" s="86"/>
      <c r="K21" s="86"/>
      <c r="L21" s="86"/>
      <c r="M21" s="87">
        <f t="shared" si="0"/>
        <v>0</v>
      </c>
    </row>
    <row r="22" spans="1:13" s="27" customFormat="1" ht="19.5" customHeight="1">
      <c r="A22" s="9" t="s">
        <v>271</v>
      </c>
      <c r="B22" s="137" t="s">
        <v>335</v>
      </c>
      <c r="C22" s="11">
        <v>204</v>
      </c>
      <c r="D22" s="60"/>
      <c r="E22" s="60"/>
      <c r="F22" s="58">
        <f>(E22+D22)*C22*1.2068</f>
        <v>0</v>
      </c>
      <c r="G22" s="94"/>
      <c r="H22" s="94"/>
      <c r="I22" s="94"/>
      <c r="J22" s="86"/>
      <c r="K22" s="86"/>
      <c r="L22" s="86"/>
      <c r="M22" s="87">
        <f t="shared" si="0"/>
        <v>0</v>
      </c>
    </row>
    <row r="23" spans="1:13" s="26" customFormat="1" ht="19.5" customHeight="1">
      <c r="A23" s="77"/>
      <c r="B23" s="78" t="s">
        <v>14</v>
      </c>
      <c r="C23" s="16"/>
      <c r="D23" s="59"/>
      <c r="E23" s="59"/>
      <c r="F23" s="59">
        <f>SUM(F14:F22)</f>
        <v>0</v>
      </c>
      <c r="G23" s="59">
        <f>SUMPRODUCT(G14:G22,F14:F22)</f>
        <v>0</v>
      </c>
      <c r="H23" s="59">
        <f>SUMPRODUCT(H14:H18,F14:F18)</f>
        <v>0</v>
      </c>
      <c r="I23" s="59">
        <f>SUMPRODUCT(I14:I22,F14:F22)</f>
        <v>0</v>
      </c>
      <c r="J23" s="70">
        <f>SUMPRODUCT(J14:J22,F14:F22)</f>
        <v>0</v>
      </c>
      <c r="K23" s="70">
        <f>SUMPRODUCT(K14:K22,E14:E22)</f>
        <v>0</v>
      </c>
      <c r="L23" s="70">
        <f>SUMPRODUCT(L14:L22,F14:F22)</f>
        <v>0</v>
      </c>
      <c r="M23" s="79">
        <f t="shared" si="0"/>
        <v>0</v>
      </c>
    </row>
    <row r="24" spans="1:13" s="26" customFormat="1" ht="19.5" customHeight="1">
      <c r="A24" s="77"/>
      <c r="B24" s="78"/>
      <c r="C24" s="16"/>
      <c r="D24" s="59"/>
      <c r="E24" s="59"/>
      <c r="F24" s="59"/>
      <c r="G24" s="59"/>
      <c r="H24" s="59"/>
      <c r="I24" s="59"/>
      <c r="J24" s="70"/>
      <c r="K24" s="70"/>
      <c r="L24" s="70"/>
      <c r="M24" s="79"/>
    </row>
    <row r="25" spans="1:13" s="26" customFormat="1" ht="19.5" customHeight="1">
      <c r="A25" s="45" t="s">
        <v>15</v>
      </c>
      <c r="B25" s="111" t="s">
        <v>272</v>
      </c>
      <c r="C25" s="16"/>
      <c r="D25" s="59"/>
      <c r="E25" s="59"/>
      <c r="F25" s="59"/>
      <c r="G25" s="59"/>
      <c r="H25" s="59"/>
      <c r="I25" s="59"/>
      <c r="J25" s="70"/>
      <c r="K25" s="70"/>
      <c r="L25" s="70"/>
      <c r="M25" s="87"/>
    </row>
    <row r="26" spans="1:13" s="26" customFormat="1" ht="19.5" customHeight="1">
      <c r="A26" s="9" t="s">
        <v>17</v>
      </c>
      <c r="B26" s="137" t="s">
        <v>273</v>
      </c>
      <c r="C26" s="6">
        <v>1</v>
      </c>
      <c r="D26" s="60"/>
      <c r="E26" s="60"/>
      <c r="F26" s="60">
        <f>(E26+D26)*C26*1.175</f>
        <v>0</v>
      </c>
      <c r="G26" s="94"/>
      <c r="H26" s="94"/>
      <c r="I26" s="94"/>
      <c r="J26" s="94"/>
      <c r="K26" s="94"/>
      <c r="L26" s="94"/>
      <c r="M26" s="87">
        <f t="shared" si="0"/>
        <v>0</v>
      </c>
    </row>
    <row r="27" spans="1:13" s="26" customFormat="1" ht="19.5" customHeight="1">
      <c r="A27" s="9" t="s">
        <v>18</v>
      </c>
      <c r="B27" s="180" t="s">
        <v>274</v>
      </c>
      <c r="C27" s="6">
        <v>6</v>
      </c>
      <c r="D27" s="60"/>
      <c r="E27" s="60"/>
      <c r="F27" s="60">
        <f>(E27+D27)*C27*1.175</f>
        <v>0</v>
      </c>
      <c r="G27" s="94"/>
      <c r="H27" s="94"/>
      <c r="I27" s="94"/>
      <c r="J27" s="94"/>
      <c r="K27" s="94"/>
      <c r="L27" s="94"/>
      <c r="M27" s="87">
        <f t="shared" si="0"/>
        <v>0</v>
      </c>
    </row>
    <row r="28" spans="1:13" s="26" customFormat="1" ht="19.5" customHeight="1">
      <c r="A28" s="9" t="s">
        <v>19</v>
      </c>
      <c r="B28" s="22" t="s">
        <v>423</v>
      </c>
      <c r="C28" s="6">
        <v>6</v>
      </c>
      <c r="D28" s="60"/>
      <c r="E28" s="60"/>
      <c r="F28" s="60">
        <f>(E28+D28)*C28*1.175</f>
        <v>0</v>
      </c>
      <c r="G28" s="94"/>
      <c r="H28" s="94"/>
      <c r="I28" s="94"/>
      <c r="J28" s="94"/>
      <c r="K28" s="94"/>
      <c r="L28" s="94"/>
      <c r="M28" s="87">
        <f t="shared" si="0"/>
        <v>0</v>
      </c>
    </row>
    <row r="29" spans="1:13" s="26" customFormat="1" ht="19.5" customHeight="1">
      <c r="A29" s="9" t="s">
        <v>20</v>
      </c>
      <c r="B29" s="22" t="s">
        <v>427</v>
      </c>
      <c r="C29" s="6">
        <v>6</v>
      </c>
      <c r="D29" s="60"/>
      <c r="E29" s="60"/>
      <c r="F29" s="60">
        <f>(E29+D29)*C29*1.175</f>
        <v>0</v>
      </c>
      <c r="G29" s="94"/>
      <c r="H29" s="94"/>
      <c r="I29" s="94"/>
      <c r="J29" s="94"/>
      <c r="K29" s="94"/>
      <c r="L29" s="94"/>
      <c r="M29" s="87">
        <f t="shared" si="0"/>
        <v>0</v>
      </c>
    </row>
    <row r="30" spans="1:13" s="26" customFormat="1" ht="19.5" customHeight="1">
      <c r="A30" s="9" t="s">
        <v>257</v>
      </c>
      <c r="B30" s="22" t="s">
        <v>276</v>
      </c>
      <c r="C30" s="6">
        <v>6</v>
      </c>
      <c r="D30" s="60"/>
      <c r="E30" s="60"/>
      <c r="F30" s="60">
        <f>(E30+D30)*C30*1.175</f>
        <v>0</v>
      </c>
      <c r="G30" s="94"/>
      <c r="H30" s="94"/>
      <c r="I30" s="94"/>
      <c r="J30" s="94"/>
      <c r="K30" s="94"/>
      <c r="L30" s="94"/>
      <c r="M30" s="87">
        <f t="shared" si="0"/>
        <v>0</v>
      </c>
    </row>
    <row r="31" spans="1:13" s="26" customFormat="1" ht="19.5" customHeight="1">
      <c r="A31" s="45"/>
      <c r="B31" s="111" t="s">
        <v>14</v>
      </c>
      <c r="C31" s="16"/>
      <c r="D31" s="59"/>
      <c r="E31" s="59"/>
      <c r="F31" s="59">
        <f>SUM(F26:F30)</f>
        <v>0</v>
      </c>
      <c r="G31" s="59">
        <f>SUMPRODUCT(G26:G30,F26:F30)</f>
        <v>0</v>
      </c>
      <c r="H31" s="59">
        <f>SUMPRODUCT(H26:H30,F26:F30)</f>
        <v>0</v>
      </c>
      <c r="I31" s="59">
        <f>SUMPRODUCT(I26:I30,F26:F30)</f>
        <v>0</v>
      </c>
      <c r="J31" s="70">
        <f>SUMPRODUCT(J26:J30,F26:F30)</f>
        <v>0</v>
      </c>
      <c r="K31" s="70">
        <f>SUMPRODUCT(K26:K30,F26:F30)</f>
        <v>0</v>
      </c>
      <c r="L31" s="70">
        <f>SUMPRODUCT(L26:L30,F26:F30)</f>
        <v>0</v>
      </c>
      <c r="M31" s="79">
        <f t="shared" si="0"/>
        <v>0</v>
      </c>
    </row>
    <row r="32" spans="1:13" s="26" customFormat="1" ht="19.5" customHeight="1">
      <c r="A32" s="77"/>
      <c r="B32" s="78"/>
      <c r="C32" s="16"/>
      <c r="D32" s="59"/>
      <c r="E32" s="59"/>
      <c r="F32" s="59"/>
      <c r="G32" s="59"/>
      <c r="H32" s="59"/>
      <c r="I32" s="59"/>
      <c r="J32" s="70"/>
      <c r="K32" s="70"/>
      <c r="L32" s="70"/>
      <c r="M32" s="79"/>
    </row>
    <row r="33" spans="1:13" s="27" customFormat="1" ht="19.5" customHeight="1">
      <c r="A33" s="117" t="s">
        <v>21</v>
      </c>
      <c r="B33" s="169" t="s">
        <v>16</v>
      </c>
      <c r="C33" s="50"/>
      <c r="D33" s="34"/>
      <c r="E33" s="34"/>
      <c r="F33" s="33"/>
      <c r="G33" s="6"/>
      <c r="H33" s="58"/>
      <c r="I33" s="58"/>
      <c r="J33" s="60"/>
      <c r="K33" s="60"/>
      <c r="L33" s="60"/>
      <c r="M33" s="79"/>
    </row>
    <row r="34" spans="1:13" s="27" customFormat="1" ht="19.5" customHeight="1">
      <c r="A34" s="9" t="s">
        <v>23</v>
      </c>
      <c r="B34" s="13" t="s">
        <v>255</v>
      </c>
      <c r="C34" s="11">
        <v>126</v>
      </c>
      <c r="D34" s="12"/>
      <c r="E34" s="12"/>
      <c r="F34" s="58">
        <f>(E34+D34)*C34*1.2068</f>
        <v>0</v>
      </c>
      <c r="G34" s="94"/>
      <c r="H34" s="94"/>
      <c r="I34" s="94"/>
      <c r="J34" s="86"/>
      <c r="K34" s="86"/>
      <c r="L34" s="86"/>
      <c r="M34" s="87">
        <f aca="true" t="shared" si="1" ref="M34:M49">I34+H34+G34+J34+K34+L34</f>
        <v>0</v>
      </c>
    </row>
    <row r="35" spans="1:13" s="27" customFormat="1" ht="19.5" customHeight="1">
      <c r="A35" s="9" t="s">
        <v>25</v>
      </c>
      <c r="B35" s="13" t="s">
        <v>256</v>
      </c>
      <c r="C35" s="11">
        <v>697</v>
      </c>
      <c r="D35" s="12"/>
      <c r="E35" s="12"/>
      <c r="F35" s="58">
        <f aca="true" t="shared" si="2" ref="F35:F49">(E35+D35)*C35*1.2068</f>
        <v>0</v>
      </c>
      <c r="G35" s="94"/>
      <c r="H35" s="94"/>
      <c r="I35" s="94"/>
      <c r="J35" s="86"/>
      <c r="K35" s="86"/>
      <c r="L35" s="86"/>
      <c r="M35" s="87">
        <f t="shared" si="1"/>
        <v>0</v>
      </c>
    </row>
    <row r="36" spans="1:13" s="27" customFormat="1" ht="19.5" customHeight="1">
      <c r="A36" s="9" t="s">
        <v>26</v>
      </c>
      <c r="B36" s="13" t="s">
        <v>286</v>
      </c>
      <c r="C36" s="11">
        <v>40</v>
      </c>
      <c r="D36" s="12"/>
      <c r="E36" s="12"/>
      <c r="F36" s="58">
        <f t="shared" si="2"/>
        <v>0</v>
      </c>
      <c r="G36" s="94"/>
      <c r="H36" s="94"/>
      <c r="I36" s="94"/>
      <c r="J36" s="86"/>
      <c r="K36" s="86"/>
      <c r="L36" s="86"/>
      <c r="M36" s="87">
        <f t="shared" si="1"/>
        <v>0</v>
      </c>
    </row>
    <row r="37" spans="1:13" s="27" customFormat="1" ht="19.5" customHeight="1">
      <c r="A37" s="9" t="s">
        <v>27</v>
      </c>
      <c r="B37" s="13" t="s">
        <v>38</v>
      </c>
      <c r="C37" s="11">
        <v>40</v>
      </c>
      <c r="D37" s="12"/>
      <c r="E37" s="12"/>
      <c r="F37" s="58">
        <f t="shared" si="2"/>
        <v>0</v>
      </c>
      <c r="G37" s="94"/>
      <c r="H37" s="94"/>
      <c r="I37" s="94"/>
      <c r="J37" s="86"/>
      <c r="K37" s="86"/>
      <c r="L37" s="86"/>
      <c r="M37" s="87">
        <f t="shared" si="1"/>
        <v>0</v>
      </c>
    </row>
    <row r="38" spans="1:13" s="27" customFormat="1" ht="19.5" customHeight="1">
      <c r="A38" s="9" t="s">
        <v>34</v>
      </c>
      <c r="B38" s="13" t="s">
        <v>287</v>
      </c>
      <c r="C38" s="11">
        <v>80</v>
      </c>
      <c r="D38" s="12"/>
      <c r="E38" s="12"/>
      <c r="F38" s="58">
        <f t="shared" si="2"/>
        <v>0</v>
      </c>
      <c r="G38" s="94"/>
      <c r="H38" s="94"/>
      <c r="I38" s="94"/>
      <c r="J38" s="86"/>
      <c r="K38" s="86"/>
      <c r="L38" s="86"/>
      <c r="M38" s="87">
        <f t="shared" si="1"/>
        <v>0</v>
      </c>
    </row>
    <row r="39" spans="1:13" s="27" customFormat="1" ht="19.5" customHeight="1">
      <c r="A39" s="9" t="s">
        <v>278</v>
      </c>
      <c r="B39" s="13" t="s">
        <v>292</v>
      </c>
      <c r="C39" s="11">
        <v>0</v>
      </c>
      <c r="D39" s="12"/>
      <c r="E39" s="12"/>
      <c r="F39" s="58">
        <f t="shared" si="2"/>
        <v>0</v>
      </c>
      <c r="G39" s="94"/>
      <c r="H39" s="94"/>
      <c r="I39" s="94"/>
      <c r="J39" s="86"/>
      <c r="K39" s="86"/>
      <c r="L39" s="86"/>
      <c r="M39" s="87">
        <f t="shared" si="1"/>
        <v>0</v>
      </c>
    </row>
    <row r="40" spans="1:13" s="27" customFormat="1" ht="19.5" customHeight="1">
      <c r="A40" s="9"/>
      <c r="B40" s="13" t="s">
        <v>291</v>
      </c>
      <c r="C40" s="11">
        <v>7</v>
      </c>
      <c r="D40" s="12"/>
      <c r="E40" s="12"/>
      <c r="F40" s="58">
        <f t="shared" si="2"/>
        <v>0</v>
      </c>
      <c r="G40" s="94"/>
      <c r="H40" s="94"/>
      <c r="I40" s="94"/>
      <c r="J40" s="86"/>
      <c r="K40" s="86"/>
      <c r="L40" s="86"/>
      <c r="M40" s="87">
        <f t="shared" si="1"/>
        <v>0</v>
      </c>
    </row>
    <row r="41" spans="1:13" s="27" customFormat="1" ht="19.5" customHeight="1">
      <c r="A41" s="9" t="s">
        <v>279</v>
      </c>
      <c r="B41" s="13" t="s">
        <v>290</v>
      </c>
      <c r="C41" s="11">
        <v>410</v>
      </c>
      <c r="D41" s="12"/>
      <c r="E41" s="12"/>
      <c r="F41" s="58">
        <f t="shared" si="2"/>
        <v>0</v>
      </c>
      <c r="G41" s="94"/>
      <c r="H41" s="94"/>
      <c r="I41" s="94"/>
      <c r="J41" s="86"/>
      <c r="K41" s="86"/>
      <c r="L41" s="86"/>
      <c r="M41" s="87">
        <f t="shared" si="1"/>
        <v>0</v>
      </c>
    </row>
    <row r="42" spans="1:13" s="27" customFormat="1" ht="19.5" customHeight="1">
      <c r="A42" s="9"/>
      <c r="B42" s="13" t="s">
        <v>291</v>
      </c>
      <c r="C42" s="11">
        <v>50</v>
      </c>
      <c r="D42" s="12"/>
      <c r="E42" s="12"/>
      <c r="F42" s="58">
        <f t="shared" si="2"/>
        <v>0</v>
      </c>
      <c r="G42" s="94"/>
      <c r="H42" s="86"/>
      <c r="I42" s="86"/>
      <c r="J42" s="86"/>
      <c r="K42" s="86"/>
      <c r="L42" s="86"/>
      <c r="M42" s="87">
        <f t="shared" si="1"/>
        <v>0</v>
      </c>
    </row>
    <row r="43" spans="1:13" s="27" customFormat="1" ht="19.5" customHeight="1">
      <c r="A43" s="9" t="s">
        <v>259</v>
      </c>
      <c r="B43" s="171" t="s">
        <v>258</v>
      </c>
      <c r="C43" s="6">
        <v>100</v>
      </c>
      <c r="D43" s="12"/>
      <c r="E43" s="12"/>
      <c r="F43" s="58">
        <f t="shared" si="2"/>
        <v>0</v>
      </c>
      <c r="G43" s="94"/>
      <c r="H43" s="86"/>
      <c r="I43" s="86"/>
      <c r="J43" s="86"/>
      <c r="K43" s="86"/>
      <c r="L43" s="86"/>
      <c r="M43" s="87">
        <f t="shared" si="1"/>
        <v>0</v>
      </c>
    </row>
    <row r="44" spans="1:13" s="27" customFormat="1" ht="19.5" customHeight="1">
      <c r="A44" s="118"/>
      <c r="B44" s="171" t="s">
        <v>48</v>
      </c>
      <c r="C44" s="6">
        <v>1290</v>
      </c>
      <c r="D44" s="12"/>
      <c r="E44" s="12"/>
      <c r="F44" s="58">
        <f t="shared" si="2"/>
        <v>0</v>
      </c>
      <c r="G44" s="94"/>
      <c r="H44" s="86"/>
      <c r="I44" s="86"/>
      <c r="J44" s="86"/>
      <c r="K44" s="86"/>
      <c r="L44" s="86"/>
      <c r="M44" s="87">
        <f t="shared" si="1"/>
        <v>0</v>
      </c>
    </row>
    <row r="45" spans="1:13" s="27" customFormat="1" ht="19.5" customHeight="1">
      <c r="A45" s="118"/>
      <c r="B45" s="171" t="s">
        <v>50</v>
      </c>
      <c r="C45" s="6">
        <v>12</v>
      </c>
      <c r="D45" s="12"/>
      <c r="E45" s="12"/>
      <c r="F45" s="58">
        <f t="shared" si="2"/>
        <v>0</v>
      </c>
      <c r="G45" s="94"/>
      <c r="H45" s="86"/>
      <c r="I45" s="86"/>
      <c r="J45" s="86"/>
      <c r="K45" s="86"/>
      <c r="L45" s="86"/>
      <c r="M45" s="87">
        <f t="shared" si="1"/>
        <v>0</v>
      </c>
    </row>
    <row r="46" spans="1:13" s="27" customFormat="1" ht="19.5" customHeight="1">
      <c r="A46" s="118" t="s">
        <v>260</v>
      </c>
      <c r="B46" s="171" t="s">
        <v>289</v>
      </c>
      <c r="C46" s="6">
        <v>170</v>
      </c>
      <c r="D46" s="12"/>
      <c r="E46" s="12"/>
      <c r="F46" s="58">
        <f t="shared" si="2"/>
        <v>0</v>
      </c>
      <c r="G46" s="94"/>
      <c r="H46" s="86"/>
      <c r="I46" s="86"/>
      <c r="J46" s="86"/>
      <c r="K46" s="86"/>
      <c r="L46" s="86"/>
      <c r="M46" s="87">
        <f t="shared" si="1"/>
        <v>0</v>
      </c>
    </row>
    <row r="47" spans="1:13" s="27" customFormat="1" ht="19.5" customHeight="1" thickBot="1">
      <c r="A47" s="265"/>
      <c r="B47" s="266" t="s">
        <v>48</v>
      </c>
      <c r="C47" s="267">
        <v>800</v>
      </c>
      <c r="D47" s="259"/>
      <c r="E47" s="259"/>
      <c r="F47" s="153">
        <f t="shared" si="2"/>
        <v>0</v>
      </c>
      <c r="G47" s="95"/>
      <c r="H47" s="95"/>
      <c r="I47" s="95"/>
      <c r="J47" s="95"/>
      <c r="K47" s="95"/>
      <c r="L47" s="95"/>
      <c r="M47" s="161">
        <f t="shared" si="1"/>
        <v>0</v>
      </c>
    </row>
    <row r="48" spans="1:13" s="27" customFormat="1" ht="19.5" customHeight="1" thickTop="1">
      <c r="A48" s="268"/>
      <c r="B48" s="269" t="s">
        <v>50</v>
      </c>
      <c r="C48" s="270">
        <v>13</v>
      </c>
      <c r="D48" s="44"/>
      <c r="E48" s="44"/>
      <c r="F48" s="154">
        <f t="shared" si="2"/>
        <v>0</v>
      </c>
      <c r="G48" s="96"/>
      <c r="H48" s="96"/>
      <c r="I48" s="96"/>
      <c r="J48" s="96"/>
      <c r="K48" s="96"/>
      <c r="L48" s="96"/>
      <c r="M48" s="162">
        <f t="shared" si="1"/>
        <v>0</v>
      </c>
    </row>
    <row r="49" spans="1:13" s="27" customFormat="1" ht="19.5" customHeight="1">
      <c r="A49" s="119" t="s">
        <v>288</v>
      </c>
      <c r="B49" s="137" t="s">
        <v>277</v>
      </c>
      <c r="C49" s="11">
        <v>160</v>
      </c>
      <c r="D49" s="12"/>
      <c r="E49" s="12"/>
      <c r="F49" s="58">
        <f t="shared" si="2"/>
        <v>0</v>
      </c>
      <c r="G49" s="94"/>
      <c r="H49" s="86"/>
      <c r="I49" s="86"/>
      <c r="J49" s="86"/>
      <c r="K49" s="86"/>
      <c r="L49" s="86"/>
      <c r="M49" s="87">
        <f t="shared" si="1"/>
        <v>0</v>
      </c>
    </row>
    <row r="50" spans="1:13" s="26" customFormat="1" ht="19.5" customHeight="1">
      <c r="A50" s="45"/>
      <c r="B50" s="25" t="s">
        <v>14</v>
      </c>
      <c r="C50" s="69"/>
      <c r="D50" s="70"/>
      <c r="E50" s="70"/>
      <c r="F50" s="70">
        <f>SUM(F34:F49)</f>
        <v>0</v>
      </c>
      <c r="G50" s="70">
        <f>SUMPRODUCT(G34:G49,F34:F49)</f>
        <v>0</v>
      </c>
      <c r="H50" s="70">
        <f>SUMPRODUCT(H34:H49,F34:F49)</f>
        <v>0</v>
      </c>
      <c r="I50" s="70">
        <f>SUMPRODUCT(I34:I49,F34:F49)</f>
        <v>0</v>
      </c>
      <c r="J50" s="70">
        <f>SUMPRODUCT(J34:J49,F34:F49)</f>
        <v>0</v>
      </c>
      <c r="K50" s="70">
        <f>SUMPRODUCT(K34:K49,F34:F49)</f>
        <v>0</v>
      </c>
      <c r="L50" s="70">
        <f>SUMPRODUCT(L34:L49,F34:F49)</f>
        <v>0</v>
      </c>
      <c r="M50" s="79">
        <f>I50+H50+G50+L50+K50+J50</f>
        <v>0</v>
      </c>
    </row>
    <row r="51" spans="1:13" s="27" customFormat="1" ht="19.5" customHeight="1">
      <c r="A51" s="45"/>
      <c r="B51" s="38"/>
      <c r="C51" s="37"/>
      <c r="D51" s="35"/>
      <c r="E51" s="35"/>
      <c r="F51" s="35"/>
      <c r="G51" s="70"/>
      <c r="H51" s="70"/>
      <c r="I51" s="70"/>
      <c r="J51" s="70"/>
      <c r="K51" s="70"/>
      <c r="L51" s="70"/>
      <c r="M51" s="79"/>
    </row>
    <row r="52" spans="1:13" s="27" customFormat="1" ht="19.5" customHeight="1">
      <c r="A52" s="45" t="s">
        <v>28</v>
      </c>
      <c r="B52" s="25" t="s">
        <v>22</v>
      </c>
      <c r="C52" s="37"/>
      <c r="D52" s="35"/>
      <c r="E52" s="35"/>
      <c r="F52" s="36"/>
      <c r="G52" s="11"/>
      <c r="H52" s="60"/>
      <c r="I52" s="60"/>
      <c r="J52" s="60"/>
      <c r="K52" s="60"/>
      <c r="L52" s="60"/>
      <c r="M52" s="79"/>
    </row>
    <row r="53" spans="1:13" s="27" customFormat="1" ht="19.5" customHeight="1">
      <c r="A53" s="52" t="s">
        <v>39</v>
      </c>
      <c r="B53" s="51" t="s">
        <v>293</v>
      </c>
      <c r="C53" s="72">
        <v>94</v>
      </c>
      <c r="D53" s="60"/>
      <c r="E53" s="60"/>
      <c r="F53" s="60">
        <f>(E53+D53)*C53*1.2068</f>
        <v>0</v>
      </c>
      <c r="G53" s="86"/>
      <c r="H53" s="86"/>
      <c r="I53" s="86"/>
      <c r="J53" s="86"/>
      <c r="K53" s="86"/>
      <c r="L53" s="86"/>
      <c r="M53" s="87">
        <f aca="true" t="shared" si="3" ref="M53:M66">I53+H53+G53+J53+K53+L53</f>
        <v>0</v>
      </c>
    </row>
    <row r="54" spans="1:13" s="27" customFormat="1" ht="19.5" customHeight="1">
      <c r="A54" s="52"/>
      <c r="B54" s="51" t="s">
        <v>24</v>
      </c>
      <c r="C54" s="72">
        <v>1416</v>
      </c>
      <c r="D54" s="60"/>
      <c r="E54" s="60"/>
      <c r="F54" s="60">
        <f aca="true" t="shared" si="4" ref="F54:F66">(E54+D54)*C54*1.2068</f>
        <v>0</v>
      </c>
      <c r="G54" s="86"/>
      <c r="H54" s="86"/>
      <c r="I54" s="86"/>
      <c r="J54" s="86"/>
      <c r="K54" s="86"/>
      <c r="L54" s="86"/>
      <c r="M54" s="87">
        <f t="shared" si="3"/>
        <v>0</v>
      </c>
    </row>
    <row r="55" spans="1:13" s="27" customFormat="1" ht="19.5" customHeight="1">
      <c r="A55" s="52"/>
      <c r="B55" s="51" t="s">
        <v>49</v>
      </c>
      <c r="C55" s="72">
        <v>7</v>
      </c>
      <c r="D55" s="60"/>
      <c r="E55" s="60"/>
      <c r="F55" s="60">
        <f t="shared" si="4"/>
        <v>0</v>
      </c>
      <c r="G55" s="86"/>
      <c r="H55" s="86"/>
      <c r="I55" s="86"/>
      <c r="J55" s="144"/>
      <c r="K55" s="144"/>
      <c r="L55" s="144"/>
      <c r="M55" s="87">
        <f t="shared" si="3"/>
        <v>0</v>
      </c>
    </row>
    <row r="56" spans="1:13" s="27" customFormat="1" ht="19.5" customHeight="1">
      <c r="A56" s="52" t="s">
        <v>101</v>
      </c>
      <c r="B56" s="51" t="s">
        <v>294</v>
      </c>
      <c r="C56" s="72">
        <v>238</v>
      </c>
      <c r="D56" s="60"/>
      <c r="E56" s="60"/>
      <c r="F56" s="60">
        <f t="shared" si="4"/>
        <v>0</v>
      </c>
      <c r="G56" s="86"/>
      <c r="H56" s="86"/>
      <c r="I56" s="86"/>
      <c r="J56" s="144"/>
      <c r="K56" s="144"/>
      <c r="L56" s="144"/>
      <c r="M56" s="87">
        <f t="shared" si="3"/>
        <v>0</v>
      </c>
    </row>
    <row r="57" spans="1:13" s="27" customFormat="1" ht="19.5" customHeight="1">
      <c r="A57" s="52"/>
      <c r="B57" s="51" t="s">
        <v>24</v>
      </c>
      <c r="C57" s="72">
        <v>1414</v>
      </c>
      <c r="D57" s="60"/>
      <c r="E57" s="60"/>
      <c r="F57" s="60">
        <f t="shared" si="4"/>
        <v>0</v>
      </c>
      <c r="G57" s="86"/>
      <c r="H57" s="86"/>
      <c r="I57" s="86"/>
      <c r="J57" s="144"/>
      <c r="K57" s="144"/>
      <c r="L57" s="144"/>
      <c r="M57" s="87">
        <f t="shared" si="3"/>
        <v>0</v>
      </c>
    </row>
    <row r="58" spans="1:13" s="27" customFormat="1" ht="19.5" customHeight="1">
      <c r="A58" s="52"/>
      <c r="B58" s="51" t="s">
        <v>49</v>
      </c>
      <c r="C58" s="72">
        <v>20</v>
      </c>
      <c r="D58" s="60"/>
      <c r="E58" s="60"/>
      <c r="F58" s="60">
        <f t="shared" si="4"/>
        <v>0</v>
      </c>
      <c r="G58" s="86"/>
      <c r="H58" s="86"/>
      <c r="I58" s="86"/>
      <c r="J58" s="144"/>
      <c r="K58" s="144"/>
      <c r="L58" s="144"/>
      <c r="M58" s="87">
        <f t="shared" si="3"/>
        <v>0</v>
      </c>
    </row>
    <row r="59" spans="1:13" s="27" customFormat="1" ht="19.5" customHeight="1">
      <c r="A59" s="52" t="s">
        <v>295</v>
      </c>
      <c r="B59" s="51" t="s">
        <v>296</v>
      </c>
      <c r="C59" s="72">
        <v>121</v>
      </c>
      <c r="D59" s="60"/>
      <c r="E59" s="60"/>
      <c r="F59" s="60">
        <f t="shared" si="4"/>
        <v>0</v>
      </c>
      <c r="G59" s="86"/>
      <c r="H59" s="86"/>
      <c r="I59" s="86"/>
      <c r="J59" s="144"/>
      <c r="K59" s="144"/>
      <c r="L59" s="144"/>
      <c r="M59" s="87">
        <f t="shared" si="3"/>
        <v>0</v>
      </c>
    </row>
    <row r="60" spans="1:13" s="27" customFormat="1" ht="19.5" customHeight="1">
      <c r="A60" s="52"/>
      <c r="B60" s="51" t="s">
        <v>24</v>
      </c>
      <c r="C60" s="72">
        <v>1455</v>
      </c>
      <c r="D60" s="60"/>
      <c r="E60" s="60"/>
      <c r="F60" s="60">
        <f t="shared" si="4"/>
        <v>0</v>
      </c>
      <c r="G60" s="86"/>
      <c r="H60" s="86"/>
      <c r="I60" s="86"/>
      <c r="J60" s="144"/>
      <c r="K60" s="144"/>
      <c r="L60" s="144"/>
      <c r="M60" s="87">
        <f t="shared" si="3"/>
        <v>0</v>
      </c>
    </row>
    <row r="61" spans="1:13" s="27" customFormat="1" ht="19.5" customHeight="1">
      <c r="A61" s="52"/>
      <c r="B61" s="51" t="s">
        <v>49</v>
      </c>
      <c r="C61" s="72">
        <v>15</v>
      </c>
      <c r="D61" s="60"/>
      <c r="E61" s="60"/>
      <c r="F61" s="60">
        <f t="shared" si="4"/>
        <v>0</v>
      </c>
      <c r="G61" s="86"/>
      <c r="H61" s="86"/>
      <c r="I61" s="86"/>
      <c r="J61" s="144"/>
      <c r="K61" s="144"/>
      <c r="L61" s="144"/>
      <c r="M61" s="87">
        <f t="shared" si="3"/>
        <v>0</v>
      </c>
    </row>
    <row r="62" spans="1:13" s="27" customFormat="1" ht="19.5" customHeight="1">
      <c r="A62" s="52" t="s">
        <v>297</v>
      </c>
      <c r="B62" s="51" t="s">
        <v>298</v>
      </c>
      <c r="C62" s="72">
        <v>22</v>
      </c>
      <c r="D62" s="60"/>
      <c r="E62" s="60"/>
      <c r="F62" s="60">
        <f t="shared" si="4"/>
        <v>0</v>
      </c>
      <c r="G62" s="86"/>
      <c r="H62" s="86"/>
      <c r="I62" s="86"/>
      <c r="J62" s="144"/>
      <c r="K62" s="144"/>
      <c r="L62" s="144"/>
      <c r="M62" s="87">
        <f t="shared" si="3"/>
        <v>0</v>
      </c>
    </row>
    <row r="63" spans="1:13" s="27" customFormat="1" ht="19.5" customHeight="1">
      <c r="A63" s="52"/>
      <c r="B63" s="51" t="s">
        <v>24</v>
      </c>
      <c r="C63" s="72">
        <v>122</v>
      </c>
      <c r="D63" s="60"/>
      <c r="E63" s="60"/>
      <c r="F63" s="60">
        <f t="shared" si="4"/>
        <v>0</v>
      </c>
      <c r="G63" s="86"/>
      <c r="H63" s="86"/>
      <c r="I63" s="86"/>
      <c r="J63" s="144"/>
      <c r="K63" s="144"/>
      <c r="L63" s="144"/>
      <c r="M63" s="87">
        <f t="shared" si="3"/>
        <v>0</v>
      </c>
    </row>
    <row r="64" spans="1:13" s="27" customFormat="1" ht="19.5" customHeight="1">
      <c r="A64" s="52"/>
      <c r="B64" s="51" t="s">
        <v>49</v>
      </c>
      <c r="C64" s="72">
        <v>3</v>
      </c>
      <c r="D64" s="60"/>
      <c r="E64" s="60"/>
      <c r="F64" s="60">
        <f t="shared" si="4"/>
        <v>0</v>
      </c>
      <c r="G64" s="86"/>
      <c r="H64" s="86"/>
      <c r="I64" s="86"/>
      <c r="J64" s="144"/>
      <c r="K64" s="144"/>
      <c r="L64" s="144"/>
      <c r="M64" s="87">
        <f t="shared" si="3"/>
        <v>0</v>
      </c>
    </row>
    <row r="65" spans="1:13" s="27" customFormat="1" ht="19.5" customHeight="1">
      <c r="A65" s="52" t="s">
        <v>299</v>
      </c>
      <c r="B65" s="51" t="s">
        <v>300</v>
      </c>
      <c r="C65" s="72">
        <v>157</v>
      </c>
      <c r="D65" s="60"/>
      <c r="E65" s="60"/>
      <c r="F65" s="60">
        <f t="shared" si="4"/>
        <v>0</v>
      </c>
      <c r="G65" s="86"/>
      <c r="H65" s="86"/>
      <c r="I65" s="86"/>
      <c r="J65" s="144"/>
      <c r="K65" s="144"/>
      <c r="L65" s="144"/>
      <c r="M65" s="87">
        <f t="shared" si="3"/>
        <v>0</v>
      </c>
    </row>
    <row r="66" spans="1:13" s="27" customFormat="1" ht="19.5" customHeight="1">
      <c r="A66" s="52" t="s">
        <v>301</v>
      </c>
      <c r="B66" s="51" t="s">
        <v>65</v>
      </c>
      <c r="C66" s="72">
        <v>1500</v>
      </c>
      <c r="D66" s="60"/>
      <c r="E66" s="60"/>
      <c r="F66" s="60">
        <f t="shared" si="4"/>
        <v>0</v>
      </c>
      <c r="G66" s="141"/>
      <c r="H66" s="86"/>
      <c r="I66" s="86"/>
      <c r="J66" s="144"/>
      <c r="K66" s="147"/>
      <c r="L66" s="147"/>
      <c r="M66" s="87">
        <f t="shared" si="3"/>
        <v>0</v>
      </c>
    </row>
    <row r="67" spans="1:13" s="26" customFormat="1" ht="19.5" customHeight="1">
      <c r="A67" s="80"/>
      <c r="B67" s="81" t="s">
        <v>14</v>
      </c>
      <c r="C67" s="82"/>
      <c r="D67" s="83"/>
      <c r="E67" s="83"/>
      <c r="F67" s="83">
        <f>SUM(F53:F66)</f>
        <v>0</v>
      </c>
      <c r="G67" s="83">
        <f>SUMPRODUCT(G53:G66,F53:F66)</f>
        <v>0</v>
      </c>
      <c r="H67" s="83">
        <f>SUMPRODUCT(H53:H66,F53:F66)</f>
        <v>0</v>
      </c>
      <c r="I67" s="83">
        <f>SUMPRODUCT(I53:I66,F53:F66)</f>
        <v>0</v>
      </c>
      <c r="J67" s="83">
        <f>SUMPRODUCT(J53:J66,F53:F66)</f>
        <v>0</v>
      </c>
      <c r="K67" s="83">
        <f>SUMPRODUCT(K53:K66,F53:F66)</f>
        <v>0</v>
      </c>
      <c r="L67" s="83">
        <f>SUMPRODUCT(L53:L66,F53:F66)</f>
        <v>0</v>
      </c>
      <c r="M67" s="84">
        <f>I67+H67+G67+L67+K67+J67</f>
        <v>0</v>
      </c>
    </row>
    <row r="68" spans="1:13" s="26" customFormat="1" ht="19.5" customHeight="1">
      <c r="A68" s="45"/>
      <c r="B68" s="25"/>
      <c r="C68" s="69"/>
      <c r="D68" s="70"/>
      <c r="E68" s="70"/>
      <c r="F68" s="70"/>
      <c r="G68" s="70"/>
      <c r="H68" s="70"/>
      <c r="I68" s="70"/>
      <c r="J68" s="70"/>
      <c r="K68" s="70"/>
      <c r="L68" s="70"/>
      <c r="M68" s="79"/>
    </row>
    <row r="69" spans="1:13" s="26" customFormat="1" ht="19.5" customHeight="1">
      <c r="A69" s="123" t="s">
        <v>29</v>
      </c>
      <c r="B69" s="172" t="s">
        <v>66</v>
      </c>
      <c r="C69" s="89"/>
      <c r="D69" s="165"/>
      <c r="E69" s="165"/>
      <c r="F69" s="165"/>
      <c r="G69" s="165"/>
      <c r="H69" s="165"/>
      <c r="I69" s="165"/>
      <c r="J69" s="165"/>
      <c r="K69" s="165"/>
      <c r="L69" s="165"/>
      <c r="M69" s="93"/>
    </row>
    <row r="70" spans="1:13" s="26" customFormat="1" ht="19.5" customHeight="1">
      <c r="A70" s="121" t="s">
        <v>30</v>
      </c>
      <c r="B70" s="138" t="s">
        <v>393</v>
      </c>
      <c r="C70" s="72">
        <v>758</v>
      </c>
      <c r="D70" s="148"/>
      <c r="E70" s="148"/>
      <c r="F70" s="60">
        <f>(E70+D70)*C70*1.2068</f>
        <v>0</v>
      </c>
      <c r="G70" s="86"/>
      <c r="H70" s="86"/>
      <c r="I70" s="141"/>
      <c r="J70" s="147"/>
      <c r="K70" s="147"/>
      <c r="L70" s="147"/>
      <c r="M70" s="87">
        <f>I70+H70+G70+J70+K70+L70</f>
        <v>0</v>
      </c>
    </row>
    <row r="71" spans="1:13" s="26" customFormat="1" ht="19.5" customHeight="1">
      <c r="A71" s="121" t="s">
        <v>102</v>
      </c>
      <c r="B71" s="138" t="s">
        <v>394</v>
      </c>
      <c r="C71" s="72">
        <v>181</v>
      </c>
      <c r="D71" s="148"/>
      <c r="E71" s="148"/>
      <c r="F71" s="58">
        <f>(E71+D71)*C71*1.2068</f>
        <v>0</v>
      </c>
      <c r="G71" s="141"/>
      <c r="H71" s="86"/>
      <c r="I71" s="141"/>
      <c r="J71" s="147"/>
      <c r="K71" s="147"/>
      <c r="L71" s="147"/>
      <c r="M71" s="87">
        <f>I71+H71+G71+J71+K71+L71</f>
        <v>0</v>
      </c>
    </row>
    <row r="72" spans="1:13" s="85" customFormat="1" ht="19.5" customHeight="1">
      <c r="A72" s="262"/>
      <c r="B72" s="135" t="s">
        <v>14</v>
      </c>
      <c r="C72" s="82"/>
      <c r="D72" s="83"/>
      <c r="E72" s="83"/>
      <c r="F72" s="83">
        <f>SUM(F70:F71)</f>
        <v>0</v>
      </c>
      <c r="G72" s="83">
        <f>SUMPRODUCT(G70:G71,F70:F71)</f>
        <v>0</v>
      </c>
      <c r="H72" s="83">
        <f>SUMPRODUCT(H70:H71,F70:F71)</f>
        <v>0</v>
      </c>
      <c r="I72" s="83">
        <f>SUMPRODUCT(I70:I71,F70:F71)</f>
        <v>0</v>
      </c>
      <c r="J72" s="83">
        <f>SUMPRODUCT(J70:J71,F70:F71)</f>
        <v>0</v>
      </c>
      <c r="K72" s="83">
        <f>SUMPRODUCT(K70:K71,F70:F71)</f>
        <v>0</v>
      </c>
      <c r="L72" s="83">
        <f>SUMPRODUCT(L70:L71,F70:F71)</f>
        <v>0</v>
      </c>
      <c r="M72" s="84">
        <f>I72+H72+G72+L72+K72+J72</f>
        <v>0</v>
      </c>
    </row>
    <row r="73" spans="1:13" s="85" customFormat="1" ht="19.5" customHeight="1">
      <c r="A73" s="264"/>
      <c r="B73" s="108"/>
      <c r="C73" s="69"/>
      <c r="D73" s="70"/>
      <c r="E73" s="70"/>
      <c r="F73" s="70"/>
      <c r="G73" s="70"/>
      <c r="H73" s="70"/>
      <c r="I73" s="70"/>
      <c r="J73" s="70"/>
      <c r="K73" s="70"/>
      <c r="L73" s="70"/>
      <c r="M73" s="79"/>
    </row>
    <row r="74" spans="1:13" s="26" customFormat="1" ht="19.5" customHeight="1">
      <c r="A74" s="117" t="s">
        <v>105</v>
      </c>
      <c r="B74" s="263" t="s">
        <v>67</v>
      </c>
      <c r="C74" s="89"/>
      <c r="D74" s="165"/>
      <c r="E74" s="165"/>
      <c r="F74" s="165"/>
      <c r="G74" s="165"/>
      <c r="H74" s="165"/>
      <c r="I74" s="165"/>
      <c r="J74" s="165"/>
      <c r="K74" s="165"/>
      <c r="L74" s="165"/>
      <c r="M74" s="93"/>
    </row>
    <row r="75" spans="1:13" s="26" customFormat="1" ht="19.5" customHeight="1">
      <c r="A75" s="122" t="s">
        <v>104</v>
      </c>
      <c r="B75" s="138" t="s">
        <v>68</v>
      </c>
      <c r="C75" s="72">
        <v>51</v>
      </c>
      <c r="D75" s="60"/>
      <c r="E75" s="60"/>
      <c r="F75" s="60">
        <f>(E75+D75)*C75*1.2068</f>
        <v>0</v>
      </c>
      <c r="G75" s="86"/>
      <c r="H75" s="86"/>
      <c r="I75" s="141"/>
      <c r="J75" s="147"/>
      <c r="K75" s="147"/>
      <c r="L75" s="147"/>
      <c r="M75" s="87">
        <f>I75+H75+G75+J75+K75+L75</f>
        <v>0</v>
      </c>
    </row>
    <row r="76" spans="1:13" s="26" customFormat="1" ht="19.5" customHeight="1">
      <c r="A76" s="122" t="s">
        <v>106</v>
      </c>
      <c r="B76" s="138" t="s">
        <v>69</v>
      </c>
      <c r="C76" s="72">
        <v>51</v>
      </c>
      <c r="D76" s="60"/>
      <c r="E76" s="60"/>
      <c r="F76" s="60">
        <f>(E76+D76)*C76*1.2068</f>
        <v>0</v>
      </c>
      <c r="G76" s="86"/>
      <c r="H76" s="86"/>
      <c r="I76" s="141"/>
      <c r="J76" s="147"/>
      <c r="K76" s="147"/>
      <c r="L76" s="147"/>
      <c r="M76" s="87">
        <f>I76+H76+G76+J76+K76+L76</f>
        <v>0</v>
      </c>
    </row>
    <row r="77" spans="1:13" s="26" customFormat="1" ht="19.5" customHeight="1">
      <c r="A77" s="122" t="s">
        <v>107</v>
      </c>
      <c r="B77" s="138" t="s">
        <v>419</v>
      </c>
      <c r="C77" s="72">
        <v>846</v>
      </c>
      <c r="D77" s="60"/>
      <c r="E77" s="60"/>
      <c r="F77" s="60">
        <f>(E77+D77)*C77*1.2068</f>
        <v>0</v>
      </c>
      <c r="G77" s="86"/>
      <c r="H77" s="86"/>
      <c r="I77" s="141"/>
      <c r="J77" s="147"/>
      <c r="K77" s="147"/>
      <c r="L77" s="147"/>
      <c r="M77" s="87">
        <f>I77+H77+G77+J77+K77+L77</f>
        <v>0</v>
      </c>
    </row>
    <row r="78" spans="1:13" s="26" customFormat="1" ht="19.5" customHeight="1">
      <c r="A78" s="122" t="s">
        <v>108</v>
      </c>
      <c r="B78" s="138" t="s">
        <v>70</v>
      </c>
      <c r="C78" s="72">
        <v>152</v>
      </c>
      <c r="D78" s="60"/>
      <c r="E78" s="60"/>
      <c r="F78" s="60">
        <f>(E78+D78)*C78*1.2068</f>
        <v>0</v>
      </c>
      <c r="G78" s="86"/>
      <c r="H78" s="86"/>
      <c r="I78" s="141"/>
      <c r="J78" s="147"/>
      <c r="K78" s="147"/>
      <c r="L78" s="147"/>
      <c r="M78" s="87">
        <f>I78+H78+G78+J78+K78+L78</f>
        <v>0</v>
      </c>
    </row>
    <row r="79" spans="1:13" s="26" customFormat="1" ht="19.5" customHeight="1">
      <c r="A79" s="122" t="s">
        <v>109</v>
      </c>
      <c r="B79" s="138" t="s">
        <v>71</v>
      </c>
      <c r="C79" s="72">
        <v>51</v>
      </c>
      <c r="D79" s="60"/>
      <c r="E79" s="60"/>
      <c r="F79" s="60">
        <f>(E79+D79)*C79*1.2068</f>
        <v>0</v>
      </c>
      <c r="G79" s="86"/>
      <c r="H79" s="86"/>
      <c r="I79" s="141"/>
      <c r="J79" s="147"/>
      <c r="K79" s="147"/>
      <c r="L79" s="147"/>
      <c r="M79" s="87">
        <f>I79+H79+G79+J79+K79+L79</f>
        <v>0</v>
      </c>
    </row>
    <row r="80" spans="1:13" s="26" customFormat="1" ht="19.5" customHeight="1">
      <c r="A80" s="118"/>
      <c r="B80" s="108" t="s">
        <v>14</v>
      </c>
      <c r="C80" s="114"/>
      <c r="D80" s="83"/>
      <c r="E80" s="83"/>
      <c r="F80" s="83">
        <f>SUM(F75:F79)</f>
        <v>0</v>
      </c>
      <c r="G80" s="83">
        <f>SUMPRODUCT(G75:G79,F75:F79)</f>
        <v>0</v>
      </c>
      <c r="H80" s="83">
        <f>SUMPRODUCT(H75:H79,F75:F79)</f>
        <v>0</v>
      </c>
      <c r="I80" s="83">
        <f>SUMPRODUCT(I75:I79,F75:F79)</f>
        <v>0</v>
      </c>
      <c r="J80" s="143">
        <f>SUMPRODUCT(J75:J79,F75:F79)</f>
        <v>0</v>
      </c>
      <c r="K80" s="143">
        <f>SUMPRODUCT(K75:K79,F75:F79)</f>
        <v>0</v>
      </c>
      <c r="L80" s="143">
        <f>SUMPRODUCT(L75:L79,F75:F79)</f>
        <v>0</v>
      </c>
      <c r="M80" s="79">
        <f>I80+H80+G80+L80+K80+J80</f>
        <v>0</v>
      </c>
    </row>
    <row r="81" spans="1:13" s="26" customFormat="1" ht="19.5" customHeight="1">
      <c r="A81" s="118"/>
      <c r="B81" s="109"/>
      <c r="C81" s="115"/>
      <c r="D81" s="83"/>
      <c r="E81" s="83"/>
      <c r="F81" s="83"/>
      <c r="G81" s="83"/>
      <c r="H81" s="83"/>
      <c r="I81" s="83"/>
      <c r="J81" s="143"/>
      <c r="K81" s="143"/>
      <c r="L81" s="143"/>
      <c r="M81" s="79"/>
    </row>
    <row r="82" spans="1:13" s="26" customFormat="1" ht="19.5" customHeight="1">
      <c r="A82" s="123" t="s">
        <v>110</v>
      </c>
      <c r="B82" s="175" t="s">
        <v>72</v>
      </c>
      <c r="C82" s="114"/>
      <c r="D82" s="83"/>
      <c r="E82" s="83"/>
      <c r="F82" s="83"/>
      <c r="G82" s="83"/>
      <c r="H82" s="83"/>
      <c r="I82" s="83"/>
      <c r="J82" s="143"/>
      <c r="K82" s="143"/>
      <c r="L82" s="143"/>
      <c r="M82" s="79"/>
    </row>
    <row r="83" spans="1:13" s="26" customFormat="1" ht="19.5" customHeight="1">
      <c r="A83" s="122" t="s">
        <v>111</v>
      </c>
      <c r="B83" s="138" t="s">
        <v>425</v>
      </c>
      <c r="C83" s="72">
        <v>862</v>
      </c>
      <c r="D83" s="60"/>
      <c r="E83" s="60"/>
      <c r="F83" s="60">
        <f>(E83+D83)*C83*1.2068</f>
        <v>0</v>
      </c>
      <c r="G83" s="86"/>
      <c r="H83" s="86"/>
      <c r="I83" s="141"/>
      <c r="J83" s="147"/>
      <c r="K83" s="147"/>
      <c r="L83" s="147"/>
      <c r="M83" s="87">
        <f aca="true" t="shared" si="5" ref="M83:M100">I83+H83+G83+J83+K83+L83</f>
        <v>0</v>
      </c>
    </row>
    <row r="84" spans="1:13" s="26" customFormat="1" ht="19.5" customHeight="1">
      <c r="A84" s="122" t="s">
        <v>112</v>
      </c>
      <c r="B84" s="203" t="s">
        <v>391</v>
      </c>
      <c r="C84" s="72">
        <v>117</v>
      </c>
      <c r="D84" s="148"/>
      <c r="E84" s="148"/>
      <c r="F84" s="60">
        <f aca="true" t="shared" si="6" ref="F84:F95">(E84+D84)*C84*1.2068</f>
        <v>0</v>
      </c>
      <c r="G84" s="86"/>
      <c r="H84" s="86"/>
      <c r="I84" s="141"/>
      <c r="J84" s="147"/>
      <c r="K84" s="147"/>
      <c r="L84" s="147"/>
      <c r="M84" s="87">
        <f t="shared" si="5"/>
        <v>0</v>
      </c>
    </row>
    <row r="85" spans="1:13" s="26" customFormat="1" ht="19.5" customHeight="1">
      <c r="A85" s="122" t="s">
        <v>113</v>
      </c>
      <c r="B85" s="249" t="s">
        <v>303</v>
      </c>
      <c r="C85" s="72">
        <v>117</v>
      </c>
      <c r="D85" s="60"/>
      <c r="E85" s="60"/>
      <c r="F85" s="60">
        <f t="shared" si="6"/>
        <v>0</v>
      </c>
      <c r="G85" s="86"/>
      <c r="H85" s="86"/>
      <c r="I85" s="141"/>
      <c r="J85" s="147"/>
      <c r="K85" s="147"/>
      <c r="L85" s="147"/>
      <c r="M85" s="87">
        <f t="shared" si="5"/>
        <v>0</v>
      </c>
    </row>
    <row r="86" spans="1:13" s="26" customFormat="1" ht="19.5" customHeight="1">
      <c r="A86" s="122" t="s">
        <v>114</v>
      </c>
      <c r="B86" s="247" t="s">
        <v>428</v>
      </c>
      <c r="C86" s="72">
        <v>140</v>
      </c>
      <c r="D86" s="60"/>
      <c r="E86" s="60"/>
      <c r="F86" s="60">
        <f t="shared" si="6"/>
        <v>0</v>
      </c>
      <c r="G86" s="86"/>
      <c r="H86" s="86"/>
      <c r="I86" s="141"/>
      <c r="J86" s="147"/>
      <c r="K86" s="147"/>
      <c r="L86" s="147"/>
      <c r="M86" s="87">
        <f t="shared" si="5"/>
        <v>0</v>
      </c>
    </row>
    <row r="87" spans="1:13" s="26" customFormat="1" ht="19.5" customHeight="1">
      <c r="A87" s="122" t="s">
        <v>115</v>
      </c>
      <c r="B87" s="247" t="s">
        <v>429</v>
      </c>
      <c r="C87" s="72">
        <v>517</v>
      </c>
      <c r="D87" s="60"/>
      <c r="E87" s="60"/>
      <c r="F87" s="60">
        <f t="shared" si="6"/>
        <v>0</v>
      </c>
      <c r="G87" s="86"/>
      <c r="H87" s="86"/>
      <c r="I87" s="141"/>
      <c r="J87" s="147"/>
      <c r="K87" s="147"/>
      <c r="L87" s="147"/>
      <c r="M87" s="87">
        <f t="shared" si="5"/>
        <v>0</v>
      </c>
    </row>
    <row r="88" spans="1:13" s="26" customFormat="1" ht="19.5" customHeight="1" thickBot="1">
      <c r="A88" s="252" t="s">
        <v>116</v>
      </c>
      <c r="B88" s="257" t="s">
        <v>392</v>
      </c>
      <c r="C88" s="281">
        <v>140</v>
      </c>
      <c r="D88" s="153"/>
      <c r="E88" s="153"/>
      <c r="F88" s="153">
        <f t="shared" si="6"/>
        <v>0</v>
      </c>
      <c r="G88" s="95"/>
      <c r="H88" s="95"/>
      <c r="I88" s="95"/>
      <c r="J88" s="95"/>
      <c r="K88" s="95"/>
      <c r="L88" s="95"/>
      <c r="M88" s="161">
        <f t="shared" si="5"/>
        <v>0</v>
      </c>
    </row>
    <row r="89" spans="1:13" s="26" customFormat="1" ht="19.5" customHeight="1" thickTop="1">
      <c r="A89" s="142" t="s">
        <v>117</v>
      </c>
      <c r="B89" s="271" t="s">
        <v>433</v>
      </c>
      <c r="C89" s="282">
        <v>26</v>
      </c>
      <c r="D89" s="154"/>
      <c r="E89" s="154"/>
      <c r="F89" s="154">
        <f t="shared" si="6"/>
        <v>0</v>
      </c>
      <c r="G89" s="96"/>
      <c r="H89" s="96"/>
      <c r="I89" s="96"/>
      <c r="J89" s="96"/>
      <c r="K89" s="96"/>
      <c r="L89" s="96"/>
      <c r="M89" s="162">
        <f t="shared" si="5"/>
        <v>0</v>
      </c>
    </row>
    <row r="90" spans="1:13" s="26" customFormat="1" ht="19.5" customHeight="1">
      <c r="A90" s="121" t="s">
        <v>118</v>
      </c>
      <c r="B90" s="247" t="s">
        <v>434</v>
      </c>
      <c r="C90" s="250">
        <v>862</v>
      </c>
      <c r="D90" s="60"/>
      <c r="E90" s="60"/>
      <c r="F90" s="60">
        <f t="shared" si="6"/>
        <v>0</v>
      </c>
      <c r="G90" s="86"/>
      <c r="H90" s="86"/>
      <c r="I90" s="86"/>
      <c r="J90" s="86"/>
      <c r="K90" s="86"/>
      <c r="L90" s="86"/>
      <c r="M90" s="87"/>
    </row>
    <row r="91" spans="1:13" s="26" customFormat="1" ht="19.5" customHeight="1">
      <c r="A91" s="121" t="s">
        <v>119</v>
      </c>
      <c r="B91" s="286" t="s">
        <v>437</v>
      </c>
      <c r="C91" s="250">
        <v>862</v>
      </c>
      <c r="D91" s="60"/>
      <c r="E91" s="60"/>
      <c r="F91" s="60">
        <f t="shared" si="6"/>
        <v>0</v>
      </c>
      <c r="G91" s="86"/>
      <c r="H91" s="86"/>
      <c r="I91" s="86"/>
      <c r="J91" s="86"/>
      <c r="K91" s="86"/>
      <c r="L91" s="86"/>
      <c r="M91" s="87"/>
    </row>
    <row r="92" spans="1:13" s="26" customFormat="1" ht="19.5" customHeight="1">
      <c r="A92" s="121" t="s">
        <v>120</v>
      </c>
      <c r="B92" s="110" t="s">
        <v>304</v>
      </c>
      <c r="C92" s="72">
        <v>1</v>
      </c>
      <c r="D92" s="148"/>
      <c r="E92" s="148"/>
      <c r="F92" s="60">
        <f t="shared" si="6"/>
        <v>0</v>
      </c>
      <c r="G92" s="86"/>
      <c r="H92" s="86"/>
      <c r="I92" s="86"/>
      <c r="J92" s="86"/>
      <c r="K92" s="86"/>
      <c r="L92" s="86"/>
      <c r="M92" s="87">
        <f t="shared" si="5"/>
        <v>0</v>
      </c>
    </row>
    <row r="93" spans="1:13" s="26" customFormat="1" ht="19.5" customHeight="1">
      <c r="A93" s="121" t="s">
        <v>121</v>
      </c>
      <c r="B93" s="280" t="s">
        <v>305</v>
      </c>
      <c r="C93" s="276">
        <v>4</v>
      </c>
      <c r="D93" s="261"/>
      <c r="E93" s="261"/>
      <c r="F93" s="60">
        <f t="shared" si="6"/>
        <v>0</v>
      </c>
      <c r="G93" s="278"/>
      <c r="H93" s="278"/>
      <c r="I93" s="278"/>
      <c r="J93" s="278"/>
      <c r="K93" s="278"/>
      <c r="L93" s="278"/>
      <c r="M93" s="279">
        <f t="shared" si="5"/>
        <v>0</v>
      </c>
    </row>
    <row r="94" spans="1:13" s="26" customFormat="1" ht="19.5" customHeight="1">
      <c r="A94" s="121" t="s">
        <v>122</v>
      </c>
      <c r="B94" s="110" t="s">
        <v>306</v>
      </c>
      <c r="C94" s="72">
        <v>1</v>
      </c>
      <c r="D94" s="244"/>
      <c r="E94" s="244"/>
      <c r="F94" s="60">
        <f t="shared" si="6"/>
        <v>0</v>
      </c>
      <c r="G94" s="86"/>
      <c r="H94" s="86"/>
      <c r="I94" s="141"/>
      <c r="J94" s="147"/>
      <c r="K94" s="147"/>
      <c r="L94" s="147"/>
      <c r="M94" s="87">
        <f t="shared" si="5"/>
        <v>0</v>
      </c>
    </row>
    <row r="95" spans="1:13" s="26" customFormat="1" ht="19.5" customHeight="1">
      <c r="A95" s="121" t="s">
        <v>123</v>
      </c>
      <c r="B95" s="110" t="s">
        <v>307</v>
      </c>
      <c r="C95" s="72">
        <v>1</v>
      </c>
      <c r="D95" s="244"/>
      <c r="E95" s="244"/>
      <c r="F95" s="60">
        <f t="shared" si="6"/>
        <v>0</v>
      </c>
      <c r="G95" s="141"/>
      <c r="H95" s="141"/>
      <c r="I95" s="141"/>
      <c r="J95" s="147"/>
      <c r="K95" s="147"/>
      <c r="L95" s="147"/>
      <c r="M95" s="87">
        <f t="shared" si="5"/>
        <v>0</v>
      </c>
    </row>
    <row r="96" spans="1:13" s="26" customFormat="1" ht="19.5" customHeight="1">
      <c r="A96" s="122"/>
      <c r="B96" s="204" t="s">
        <v>308</v>
      </c>
      <c r="C96" s="72"/>
      <c r="D96" s="244"/>
      <c r="E96" s="244"/>
      <c r="F96" s="60"/>
      <c r="G96" s="141"/>
      <c r="H96" s="141"/>
      <c r="I96" s="141"/>
      <c r="J96" s="147"/>
      <c r="K96" s="147"/>
      <c r="L96" s="147"/>
      <c r="M96" s="87"/>
    </row>
    <row r="97" spans="1:13" s="26" customFormat="1" ht="19.5" customHeight="1">
      <c r="A97" s="122" t="s">
        <v>432</v>
      </c>
      <c r="B97" s="51" t="s">
        <v>309</v>
      </c>
      <c r="C97" s="72">
        <v>14</v>
      </c>
      <c r="D97" s="244"/>
      <c r="E97" s="244"/>
      <c r="F97" s="60">
        <f>(E97+D97)*C97*1.2068</f>
        <v>0</v>
      </c>
      <c r="G97" s="141"/>
      <c r="H97" s="141"/>
      <c r="I97" s="141"/>
      <c r="J97" s="147"/>
      <c r="K97" s="147"/>
      <c r="L97" s="147"/>
      <c r="M97" s="87">
        <f t="shared" si="5"/>
        <v>0</v>
      </c>
    </row>
    <row r="98" spans="1:13" s="26" customFormat="1" ht="19.5" customHeight="1">
      <c r="A98" s="122" t="s">
        <v>435</v>
      </c>
      <c r="B98" s="51" t="s">
        <v>310</v>
      </c>
      <c r="C98" s="72">
        <v>13</v>
      </c>
      <c r="D98" s="244"/>
      <c r="E98" s="244"/>
      <c r="F98" s="60">
        <f>(E98+D98)*C98*1.2068</f>
        <v>0</v>
      </c>
      <c r="G98" s="141"/>
      <c r="H98" s="141"/>
      <c r="I98" s="141"/>
      <c r="J98" s="147"/>
      <c r="K98" s="147"/>
      <c r="L98" s="147"/>
      <c r="M98" s="87">
        <f t="shared" si="5"/>
        <v>0</v>
      </c>
    </row>
    <row r="99" spans="1:13" s="26" customFormat="1" ht="19.5" customHeight="1">
      <c r="A99" s="122" t="s">
        <v>436</v>
      </c>
      <c r="B99" s="51" t="s">
        <v>311</v>
      </c>
      <c r="C99" s="72">
        <v>4</v>
      </c>
      <c r="D99" s="244"/>
      <c r="E99" s="244"/>
      <c r="F99" s="60">
        <f>(E99+D99)*C99*1.2068</f>
        <v>0</v>
      </c>
      <c r="G99" s="141"/>
      <c r="H99" s="141"/>
      <c r="I99" s="141"/>
      <c r="J99" s="147"/>
      <c r="K99" s="147"/>
      <c r="L99" s="147"/>
      <c r="M99" s="87">
        <f t="shared" si="5"/>
        <v>0</v>
      </c>
    </row>
    <row r="100" spans="1:13" s="26" customFormat="1" ht="19.5" customHeight="1">
      <c r="A100" s="122" t="s">
        <v>438</v>
      </c>
      <c r="B100" s="51" t="s">
        <v>312</v>
      </c>
      <c r="C100" s="72">
        <v>9</v>
      </c>
      <c r="D100" s="244"/>
      <c r="E100" s="244"/>
      <c r="F100" s="60">
        <f>(E100+D100)*C100*1.2068</f>
        <v>0</v>
      </c>
      <c r="G100" s="141"/>
      <c r="H100" s="141"/>
      <c r="I100" s="141"/>
      <c r="J100" s="147"/>
      <c r="K100" s="147"/>
      <c r="L100" s="147"/>
      <c r="M100" s="87">
        <f t="shared" si="5"/>
        <v>0</v>
      </c>
    </row>
    <row r="101" spans="1:13" s="26" customFormat="1" ht="19.5" customHeight="1">
      <c r="A101" s="118"/>
      <c r="B101" s="108" t="s">
        <v>14</v>
      </c>
      <c r="C101" s="6"/>
      <c r="D101" s="83"/>
      <c r="E101" s="83"/>
      <c r="F101" s="83">
        <f>SUM(F83:F100)</f>
        <v>0</v>
      </c>
      <c r="G101" s="83">
        <f>SUMPRODUCT(G83:G100,F83:F100)</f>
        <v>0</v>
      </c>
      <c r="H101" s="83">
        <f>SUMPRODUCT(H83:H100,F83:F100)</f>
        <v>0</v>
      </c>
      <c r="I101" s="83">
        <f>SUMPRODUCT(I83:I100,F83:F100)</f>
        <v>0</v>
      </c>
      <c r="J101" s="143">
        <f>SUMPRODUCT(J83:J100,F83:F100)</f>
        <v>0</v>
      </c>
      <c r="K101" s="143">
        <f>SUMPRODUCT(K83:K100,F83:F100)</f>
        <v>0</v>
      </c>
      <c r="L101" s="143">
        <f>SUMPRODUCT(L83:L100,F83:F100)</f>
        <v>0</v>
      </c>
      <c r="M101" s="79">
        <f>I101+H101+G101+L101+K101+J101</f>
        <v>0</v>
      </c>
    </row>
    <row r="102" spans="1:13" s="26" customFormat="1" ht="19.5" customHeight="1">
      <c r="A102" s="118"/>
      <c r="B102" s="108"/>
      <c r="C102" s="6"/>
      <c r="D102" s="83"/>
      <c r="E102" s="83"/>
      <c r="F102" s="83"/>
      <c r="G102" s="83"/>
      <c r="H102" s="83"/>
      <c r="I102" s="83"/>
      <c r="J102" s="143"/>
      <c r="K102" s="143"/>
      <c r="L102" s="143"/>
      <c r="M102" s="79"/>
    </row>
    <row r="103" spans="1:13" s="26" customFormat="1" ht="19.5" customHeight="1">
      <c r="A103" s="117" t="s">
        <v>124</v>
      </c>
      <c r="B103" s="108" t="s">
        <v>73</v>
      </c>
      <c r="C103" s="16"/>
      <c r="D103" s="83"/>
      <c r="E103" s="83"/>
      <c r="F103" s="83"/>
      <c r="G103" s="83"/>
      <c r="H103" s="83"/>
      <c r="I103" s="83"/>
      <c r="J103" s="143"/>
      <c r="K103" s="143"/>
      <c r="L103" s="143"/>
      <c r="M103" s="79"/>
    </row>
    <row r="104" spans="1:13" s="26" customFormat="1" ht="19.5" customHeight="1">
      <c r="A104" s="122"/>
      <c r="B104" s="208" t="s">
        <v>336</v>
      </c>
      <c r="C104" s="6"/>
      <c r="D104" s="148"/>
      <c r="E104" s="148"/>
      <c r="F104" s="60"/>
      <c r="G104" s="86"/>
      <c r="H104" s="86"/>
      <c r="I104" s="141"/>
      <c r="J104" s="147"/>
      <c r="K104" s="147"/>
      <c r="L104" s="147"/>
      <c r="M104" s="87"/>
    </row>
    <row r="105" spans="1:13" s="26" customFormat="1" ht="19.5" customHeight="1">
      <c r="A105" s="122" t="s">
        <v>125</v>
      </c>
      <c r="B105" s="178" t="s">
        <v>103</v>
      </c>
      <c r="C105" s="205">
        <v>2</v>
      </c>
      <c r="D105" s="148"/>
      <c r="E105" s="148"/>
      <c r="F105" s="60">
        <f>(E105+D105)*C105*1.2068</f>
        <v>0</v>
      </c>
      <c r="G105" s="86"/>
      <c r="H105" s="86"/>
      <c r="I105" s="141"/>
      <c r="J105" s="147"/>
      <c r="K105" s="147"/>
      <c r="L105" s="147"/>
      <c r="M105" s="87">
        <f aca="true" t="shared" si="7" ref="M105:M146">I105+H105+G105+J105+K105+L105</f>
        <v>0</v>
      </c>
    </row>
    <row r="106" spans="1:13" s="26" customFormat="1" ht="19.5" customHeight="1">
      <c r="A106" s="122" t="s">
        <v>126</v>
      </c>
      <c r="B106" s="178" t="s">
        <v>74</v>
      </c>
      <c r="C106" s="72">
        <v>1</v>
      </c>
      <c r="D106" s="148"/>
      <c r="E106" s="148"/>
      <c r="F106" s="60">
        <f aca="true" t="shared" si="8" ref="F106:F125">(E106+D106)*C106*1.2068</f>
        <v>0</v>
      </c>
      <c r="G106" s="86"/>
      <c r="H106" s="86"/>
      <c r="I106" s="141"/>
      <c r="J106" s="147"/>
      <c r="K106" s="147"/>
      <c r="L106" s="147"/>
      <c r="M106" s="87">
        <f t="shared" si="7"/>
        <v>0</v>
      </c>
    </row>
    <row r="107" spans="1:13" s="26" customFormat="1" ht="19.5" customHeight="1">
      <c r="A107" s="122" t="s">
        <v>127</v>
      </c>
      <c r="B107" s="138" t="s">
        <v>337</v>
      </c>
      <c r="C107" s="72">
        <v>6</v>
      </c>
      <c r="D107" s="148"/>
      <c r="E107" s="148"/>
      <c r="F107" s="60">
        <f t="shared" si="8"/>
        <v>0</v>
      </c>
      <c r="G107" s="86"/>
      <c r="H107" s="86"/>
      <c r="I107" s="141"/>
      <c r="J107" s="147"/>
      <c r="K107" s="147"/>
      <c r="L107" s="147"/>
      <c r="M107" s="87">
        <f t="shared" si="7"/>
        <v>0</v>
      </c>
    </row>
    <row r="108" spans="1:13" s="26" customFormat="1" ht="19.5" customHeight="1">
      <c r="A108" s="122" t="s">
        <v>128</v>
      </c>
      <c r="B108" s="138" t="s">
        <v>341</v>
      </c>
      <c r="C108" s="72">
        <v>3</v>
      </c>
      <c r="D108" s="148"/>
      <c r="E108" s="148"/>
      <c r="F108" s="60">
        <f t="shared" si="8"/>
        <v>0</v>
      </c>
      <c r="G108" s="86"/>
      <c r="H108" s="86"/>
      <c r="I108" s="141"/>
      <c r="J108" s="147"/>
      <c r="K108" s="147"/>
      <c r="L108" s="147"/>
      <c r="M108" s="87">
        <f t="shared" si="7"/>
        <v>0</v>
      </c>
    </row>
    <row r="109" spans="1:13" s="26" customFormat="1" ht="19.5" customHeight="1">
      <c r="A109" s="122" t="s">
        <v>129</v>
      </c>
      <c r="B109" s="138" t="s">
        <v>77</v>
      </c>
      <c r="C109" s="72">
        <v>1</v>
      </c>
      <c r="D109" s="148"/>
      <c r="E109" s="148"/>
      <c r="F109" s="60">
        <f t="shared" si="8"/>
        <v>0</v>
      </c>
      <c r="G109" s="86"/>
      <c r="H109" s="86"/>
      <c r="I109" s="141"/>
      <c r="J109" s="147"/>
      <c r="K109" s="147"/>
      <c r="L109" s="147"/>
      <c r="M109" s="87">
        <f t="shared" si="7"/>
        <v>0</v>
      </c>
    </row>
    <row r="110" spans="1:13" s="26" customFormat="1" ht="19.5" customHeight="1">
      <c r="A110" s="122" t="s">
        <v>130</v>
      </c>
      <c r="B110" s="138" t="s">
        <v>280</v>
      </c>
      <c r="C110" s="72">
        <v>2</v>
      </c>
      <c r="D110" s="148"/>
      <c r="E110" s="148"/>
      <c r="F110" s="60">
        <f t="shared" si="8"/>
        <v>0</v>
      </c>
      <c r="G110" s="86"/>
      <c r="H110" s="86"/>
      <c r="I110" s="141"/>
      <c r="J110" s="147"/>
      <c r="K110" s="147"/>
      <c r="L110" s="147"/>
      <c r="M110" s="87">
        <f t="shared" si="7"/>
        <v>0</v>
      </c>
    </row>
    <row r="111" spans="1:13" s="26" customFormat="1" ht="19.5" customHeight="1">
      <c r="A111" s="122" t="s">
        <v>131</v>
      </c>
      <c r="B111" s="247" t="s">
        <v>360</v>
      </c>
      <c r="C111" s="248">
        <v>1</v>
      </c>
      <c r="D111" s="148"/>
      <c r="E111" s="148"/>
      <c r="F111" s="60">
        <f t="shared" si="8"/>
        <v>0</v>
      </c>
      <c r="G111" s="86"/>
      <c r="H111" s="86"/>
      <c r="I111" s="141"/>
      <c r="J111" s="147"/>
      <c r="K111" s="147"/>
      <c r="L111" s="147"/>
      <c r="M111" s="87">
        <f t="shared" si="7"/>
        <v>0</v>
      </c>
    </row>
    <row r="112" spans="1:13" s="26" customFormat="1" ht="19.5" customHeight="1">
      <c r="A112" s="122" t="s">
        <v>132</v>
      </c>
      <c r="B112" s="247" t="s">
        <v>361</v>
      </c>
      <c r="C112" s="248">
        <v>2</v>
      </c>
      <c r="D112" s="148"/>
      <c r="E112" s="148"/>
      <c r="F112" s="60">
        <f t="shared" si="8"/>
        <v>0</v>
      </c>
      <c r="G112" s="86"/>
      <c r="H112" s="86"/>
      <c r="I112" s="141"/>
      <c r="J112" s="147"/>
      <c r="K112" s="147"/>
      <c r="L112" s="147"/>
      <c r="M112" s="87">
        <f t="shared" si="7"/>
        <v>0</v>
      </c>
    </row>
    <row r="113" spans="1:13" s="26" customFormat="1" ht="19.5" customHeight="1">
      <c r="A113" s="122" t="s">
        <v>133</v>
      </c>
      <c r="B113" s="247" t="s">
        <v>362</v>
      </c>
      <c r="C113" s="248">
        <v>2</v>
      </c>
      <c r="D113" s="148"/>
      <c r="E113" s="148"/>
      <c r="F113" s="60">
        <f t="shared" si="8"/>
        <v>0</v>
      </c>
      <c r="G113" s="86"/>
      <c r="H113" s="86"/>
      <c r="I113" s="141"/>
      <c r="J113" s="147"/>
      <c r="K113" s="147"/>
      <c r="L113" s="147"/>
      <c r="M113" s="87">
        <f t="shared" si="7"/>
        <v>0</v>
      </c>
    </row>
    <row r="114" spans="1:13" s="26" customFormat="1" ht="19.5" customHeight="1">
      <c r="A114" s="122" t="s">
        <v>134</v>
      </c>
      <c r="B114" s="247" t="s">
        <v>363</v>
      </c>
      <c r="C114" s="248">
        <v>2</v>
      </c>
      <c r="D114" s="148"/>
      <c r="E114" s="148"/>
      <c r="F114" s="60">
        <f t="shared" si="8"/>
        <v>0</v>
      </c>
      <c r="G114" s="86"/>
      <c r="H114" s="86"/>
      <c r="I114" s="141"/>
      <c r="J114" s="147"/>
      <c r="K114" s="147"/>
      <c r="L114" s="147"/>
      <c r="M114" s="87">
        <f t="shared" si="7"/>
        <v>0</v>
      </c>
    </row>
    <row r="115" spans="1:13" s="26" customFormat="1" ht="19.5" customHeight="1">
      <c r="A115" s="122" t="s">
        <v>135</v>
      </c>
      <c r="B115" s="247" t="s">
        <v>340</v>
      </c>
      <c r="C115" s="248">
        <v>1</v>
      </c>
      <c r="D115" s="148"/>
      <c r="E115" s="148"/>
      <c r="F115" s="60">
        <f t="shared" si="8"/>
        <v>0</v>
      </c>
      <c r="G115" s="86"/>
      <c r="H115" s="86"/>
      <c r="I115" s="141"/>
      <c r="J115" s="147"/>
      <c r="K115" s="147"/>
      <c r="L115" s="147"/>
      <c r="M115" s="87">
        <f t="shared" si="7"/>
        <v>0</v>
      </c>
    </row>
    <row r="116" spans="1:13" s="26" customFormat="1" ht="19.5" customHeight="1">
      <c r="A116" s="122" t="s">
        <v>136</v>
      </c>
      <c r="B116" s="138" t="s">
        <v>76</v>
      </c>
      <c r="C116" s="72">
        <v>8</v>
      </c>
      <c r="D116" s="148"/>
      <c r="E116" s="148"/>
      <c r="F116" s="60">
        <f t="shared" si="8"/>
        <v>0</v>
      </c>
      <c r="G116" s="86"/>
      <c r="H116" s="86"/>
      <c r="I116" s="141"/>
      <c r="J116" s="147"/>
      <c r="K116" s="147"/>
      <c r="L116" s="147"/>
      <c r="M116" s="87">
        <f t="shared" si="7"/>
        <v>0</v>
      </c>
    </row>
    <row r="117" spans="1:13" s="26" customFormat="1" ht="19.5" customHeight="1">
      <c r="A117" s="122" t="s">
        <v>137</v>
      </c>
      <c r="B117" s="247" t="s">
        <v>357</v>
      </c>
      <c r="C117" s="248">
        <v>2</v>
      </c>
      <c r="D117" s="148"/>
      <c r="E117" s="148"/>
      <c r="F117" s="60">
        <f t="shared" si="8"/>
        <v>0</v>
      </c>
      <c r="G117" s="86"/>
      <c r="H117" s="86"/>
      <c r="I117" s="86"/>
      <c r="J117" s="86"/>
      <c r="K117" s="86"/>
      <c r="L117" s="86"/>
      <c r="M117" s="87">
        <f t="shared" si="7"/>
        <v>0</v>
      </c>
    </row>
    <row r="118" spans="1:13" s="26" customFormat="1" ht="19.5" customHeight="1">
      <c r="A118" s="122" t="s">
        <v>138</v>
      </c>
      <c r="B118" s="247" t="s">
        <v>358</v>
      </c>
      <c r="C118" s="248">
        <v>1</v>
      </c>
      <c r="D118" s="148"/>
      <c r="E118" s="148"/>
      <c r="F118" s="60">
        <f t="shared" si="8"/>
        <v>0</v>
      </c>
      <c r="G118" s="86"/>
      <c r="H118" s="86"/>
      <c r="I118" s="86"/>
      <c r="J118" s="86"/>
      <c r="K118" s="86"/>
      <c r="L118" s="86"/>
      <c r="M118" s="87">
        <f t="shared" si="7"/>
        <v>0</v>
      </c>
    </row>
    <row r="119" spans="1:13" s="26" customFormat="1" ht="19.5" customHeight="1">
      <c r="A119" s="122" t="s">
        <v>139</v>
      </c>
      <c r="B119" s="177" t="s">
        <v>75</v>
      </c>
      <c r="C119" s="72">
        <v>1</v>
      </c>
      <c r="D119" s="148"/>
      <c r="E119" s="148"/>
      <c r="F119" s="60">
        <f t="shared" si="8"/>
        <v>0</v>
      </c>
      <c r="G119" s="86"/>
      <c r="H119" s="86"/>
      <c r="I119" s="141"/>
      <c r="J119" s="147"/>
      <c r="K119" s="147"/>
      <c r="L119" s="147"/>
      <c r="M119" s="87">
        <f t="shared" si="7"/>
        <v>0</v>
      </c>
    </row>
    <row r="120" spans="1:13" s="26" customFormat="1" ht="19.5" customHeight="1">
      <c r="A120" s="122" t="s">
        <v>140</v>
      </c>
      <c r="B120" s="247" t="s">
        <v>359</v>
      </c>
      <c r="C120" s="248">
        <v>4</v>
      </c>
      <c r="D120" s="148"/>
      <c r="E120" s="148"/>
      <c r="F120" s="60">
        <f t="shared" si="8"/>
        <v>0</v>
      </c>
      <c r="G120" s="86"/>
      <c r="H120" s="86"/>
      <c r="I120" s="141"/>
      <c r="J120" s="147"/>
      <c r="K120" s="147"/>
      <c r="L120" s="147"/>
      <c r="M120" s="87">
        <f t="shared" si="7"/>
        <v>0</v>
      </c>
    </row>
    <row r="121" spans="1:13" s="26" customFormat="1" ht="19.5" customHeight="1">
      <c r="A121" s="122" t="s">
        <v>141</v>
      </c>
      <c r="B121" s="138" t="s">
        <v>208</v>
      </c>
      <c r="C121" s="72">
        <v>2</v>
      </c>
      <c r="D121" s="148"/>
      <c r="E121" s="148"/>
      <c r="F121" s="60">
        <f t="shared" si="8"/>
        <v>0</v>
      </c>
      <c r="G121" s="86"/>
      <c r="H121" s="86"/>
      <c r="I121" s="141"/>
      <c r="J121" s="147"/>
      <c r="K121" s="147"/>
      <c r="L121" s="147"/>
      <c r="M121" s="87">
        <f t="shared" si="7"/>
        <v>0</v>
      </c>
    </row>
    <row r="122" spans="1:13" s="26" customFormat="1" ht="19.5" customHeight="1">
      <c r="A122" s="121" t="s">
        <v>142</v>
      </c>
      <c r="B122" s="138" t="s">
        <v>364</v>
      </c>
      <c r="C122" s="248">
        <v>1</v>
      </c>
      <c r="D122" s="148"/>
      <c r="E122" s="148"/>
      <c r="F122" s="60">
        <f t="shared" si="8"/>
        <v>0</v>
      </c>
      <c r="G122" s="86"/>
      <c r="H122" s="86"/>
      <c r="I122" s="86"/>
      <c r="J122" s="86"/>
      <c r="K122" s="86"/>
      <c r="L122" s="86"/>
      <c r="M122" s="87">
        <f t="shared" si="7"/>
        <v>0</v>
      </c>
    </row>
    <row r="123" spans="1:13" s="26" customFormat="1" ht="19.5" customHeight="1">
      <c r="A123" s="121" t="s">
        <v>143</v>
      </c>
      <c r="B123" s="247" t="s">
        <v>365</v>
      </c>
      <c r="C123" s="248">
        <v>5</v>
      </c>
      <c r="D123" s="148"/>
      <c r="E123" s="148"/>
      <c r="F123" s="60">
        <f t="shared" si="8"/>
        <v>0</v>
      </c>
      <c r="G123" s="86"/>
      <c r="H123" s="86"/>
      <c r="I123" s="86"/>
      <c r="J123" s="86"/>
      <c r="K123" s="86"/>
      <c r="L123" s="86"/>
      <c r="M123" s="87">
        <f t="shared" si="7"/>
        <v>0</v>
      </c>
    </row>
    <row r="124" spans="1:13" s="26" customFormat="1" ht="19.5" customHeight="1">
      <c r="A124" s="121" t="s">
        <v>144</v>
      </c>
      <c r="B124" s="138" t="s">
        <v>281</v>
      </c>
      <c r="C124" s="72">
        <v>2</v>
      </c>
      <c r="D124" s="148"/>
      <c r="E124" s="148"/>
      <c r="F124" s="60">
        <f t="shared" si="8"/>
        <v>0</v>
      </c>
      <c r="G124" s="86"/>
      <c r="H124" s="86"/>
      <c r="I124" s="86"/>
      <c r="J124" s="86"/>
      <c r="K124" s="86"/>
      <c r="L124" s="86"/>
      <c r="M124" s="87">
        <f t="shared" si="7"/>
        <v>0</v>
      </c>
    </row>
    <row r="125" spans="1:13" s="26" customFormat="1" ht="19.5" customHeight="1">
      <c r="A125" s="121" t="s">
        <v>145</v>
      </c>
      <c r="B125" s="138" t="s">
        <v>282</v>
      </c>
      <c r="C125" s="72">
        <v>4</v>
      </c>
      <c r="D125" s="148"/>
      <c r="E125" s="148"/>
      <c r="F125" s="60">
        <f t="shared" si="8"/>
        <v>0</v>
      </c>
      <c r="G125" s="86"/>
      <c r="H125" s="86"/>
      <c r="I125" s="86"/>
      <c r="J125" s="86"/>
      <c r="K125" s="86"/>
      <c r="L125" s="86"/>
      <c r="M125" s="87">
        <f t="shared" si="7"/>
        <v>0</v>
      </c>
    </row>
    <row r="126" spans="1:13" s="26" customFormat="1" ht="19.5" customHeight="1">
      <c r="A126" s="122"/>
      <c r="B126" s="208" t="s">
        <v>339</v>
      </c>
      <c r="C126" s="72"/>
      <c r="D126" s="148"/>
      <c r="E126" s="148"/>
      <c r="F126" s="60"/>
      <c r="G126" s="86"/>
      <c r="H126" s="86"/>
      <c r="I126" s="141"/>
      <c r="J126" s="147"/>
      <c r="K126" s="147"/>
      <c r="L126" s="147"/>
      <c r="M126" s="87">
        <f t="shared" si="7"/>
        <v>0</v>
      </c>
    </row>
    <row r="127" spans="1:13" s="26" customFormat="1" ht="19.5" customHeight="1">
      <c r="A127" s="121" t="s">
        <v>146</v>
      </c>
      <c r="B127" s="13" t="s">
        <v>338</v>
      </c>
      <c r="C127" s="10">
        <v>7</v>
      </c>
      <c r="D127" s="148"/>
      <c r="E127" s="148"/>
      <c r="F127" s="60">
        <f aca="true" t="shared" si="9" ref="F127:F148">(E127+D127)*C127*1.2068</f>
        <v>0</v>
      </c>
      <c r="G127" s="86"/>
      <c r="H127" s="86"/>
      <c r="I127" s="86"/>
      <c r="J127" s="86"/>
      <c r="K127" s="86"/>
      <c r="L127" s="86"/>
      <c r="M127" s="87">
        <f t="shared" si="7"/>
        <v>0</v>
      </c>
    </row>
    <row r="128" spans="1:13" s="26" customFormat="1" ht="19.5" customHeight="1">
      <c r="A128" s="121" t="s">
        <v>147</v>
      </c>
      <c r="B128" s="13" t="s">
        <v>367</v>
      </c>
      <c r="C128" s="10">
        <v>18</v>
      </c>
      <c r="D128" s="148"/>
      <c r="E128" s="148"/>
      <c r="F128" s="60">
        <f t="shared" si="9"/>
        <v>0</v>
      </c>
      <c r="G128" s="86"/>
      <c r="H128" s="86"/>
      <c r="I128" s="86"/>
      <c r="J128" s="86"/>
      <c r="K128" s="86"/>
      <c r="L128" s="86"/>
      <c r="M128" s="87">
        <f t="shared" si="7"/>
        <v>0</v>
      </c>
    </row>
    <row r="129" spans="1:13" s="26" customFormat="1" ht="19.5" customHeight="1" thickBot="1">
      <c r="A129" s="252" t="s">
        <v>148</v>
      </c>
      <c r="B129" s="283" t="s">
        <v>368</v>
      </c>
      <c r="C129" s="284">
        <v>17</v>
      </c>
      <c r="D129" s="150"/>
      <c r="E129" s="150"/>
      <c r="F129" s="153">
        <f t="shared" si="9"/>
        <v>0</v>
      </c>
      <c r="G129" s="95"/>
      <c r="H129" s="95"/>
      <c r="I129" s="95"/>
      <c r="J129" s="95"/>
      <c r="K129" s="95"/>
      <c r="L129" s="95"/>
      <c r="M129" s="161">
        <f t="shared" si="7"/>
        <v>0</v>
      </c>
    </row>
    <row r="130" spans="1:13" s="26" customFormat="1" ht="19.5" customHeight="1" thickTop="1">
      <c r="A130" s="142" t="s">
        <v>149</v>
      </c>
      <c r="B130" s="289" t="s">
        <v>369</v>
      </c>
      <c r="C130" s="290">
        <v>12</v>
      </c>
      <c r="D130" s="151"/>
      <c r="E130" s="151"/>
      <c r="F130" s="154">
        <f t="shared" si="9"/>
        <v>0</v>
      </c>
      <c r="G130" s="96"/>
      <c r="H130" s="96"/>
      <c r="I130" s="96"/>
      <c r="J130" s="96"/>
      <c r="K130" s="96"/>
      <c r="L130" s="96"/>
      <c r="M130" s="162">
        <f t="shared" si="7"/>
        <v>0</v>
      </c>
    </row>
    <row r="131" spans="1:13" s="26" customFormat="1" ht="19.5" customHeight="1">
      <c r="A131" s="122" t="s">
        <v>150</v>
      </c>
      <c r="B131" s="287" t="s">
        <v>420</v>
      </c>
      <c r="C131" s="288">
        <v>1</v>
      </c>
      <c r="D131" s="261"/>
      <c r="E131" s="261"/>
      <c r="F131" s="277">
        <f t="shared" si="9"/>
        <v>0</v>
      </c>
      <c r="G131" s="278"/>
      <c r="H131" s="278"/>
      <c r="I131" s="278"/>
      <c r="J131" s="278"/>
      <c r="K131" s="278"/>
      <c r="L131" s="278"/>
      <c r="M131" s="279">
        <f t="shared" si="7"/>
        <v>0</v>
      </c>
    </row>
    <row r="132" spans="1:13" s="26" customFormat="1" ht="19.5" customHeight="1">
      <c r="A132" s="121" t="s">
        <v>151</v>
      </c>
      <c r="B132" s="247" t="s">
        <v>370</v>
      </c>
      <c r="C132" s="248">
        <v>5</v>
      </c>
      <c r="D132" s="148"/>
      <c r="E132" s="148"/>
      <c r="F132" s="60">
        <f t="shared" si="9"/>
        <v>0</v>
      </c>
      <c r="G132" s="86"/>
      <c r="H132" s="86"/>
      <c r="I132" s="86"/>
      <c r="J132" s="86"/>
      <c r="K132" s="86"/>
      <c r="L132" s="86"/>
      <c r="M132" s="87">
        <f t="shared" si="7"/>
        <v>0</v>
      </c>
    </row>
    <row r="133" spans="1:13" s="26" customFormat="1" ht="19.5" customHeight="1">
      <c r="A133" s="121" t="s">
        <v>152</v>
      </c>
      <c r="B133" s="247" t="s">
        <v>371</v>
      </c>
      <c r="C133" s="248">
        <v>2</v>
      </c>
      <c r="D133" s="148"/>
      <c r="E133" s="148"/>
      <c r="F133" s="60">
        <f t="shared" si="9"/>
        <v>0</v>
      </c>
      <c r="G133" s="86"/>
      <c r="H133" s="86"/>
      <c r="I133" s="141"/>
      <c r="J133" s="147"/>
      <c r="K133" s="147"/>
      <c r="L133" s="147"/>
      <c r="M133" s="87">
        <f t="shared" si="7"/>
        <v>0</v>
      </c>
    </row>
    <row r="134" spans="1:13" s="26" customFormat="1" ht="19.5" customHeight="1">
      <c r="A134" s="121" t="s">
        <v>153</v>
      </c>
      <c r="B134" s="247" t="s">
        <v>372</v>
      </c>
      <c r="C134" s="248">
        <v>1</v>
      </c>
      <c r="D134" s="148"/>
      <c r="E134" s="148"/>
      <c r="F134" s="60">
        <f t="shared" si="9"/>
        <v>0</v>
      </c>
      <c r="G134" s="86"/>
      <c r="H134" s="86"/>
      <c r="I134" s="141"/>
      <c r="J134" s="147"/>
      <c r="K134" s="147"/>
      <c r="L134" s="147"/>
      <c r="M134" s="87">
        <f t="shared" si="7"/>
        <v>0</v>
      </c>
    </row>
    <row r="135" spans="1:13" s="26" customFormat="1" ht="19.5" customHeight="1">
      <c r="A135" s="121" t="s">
        <v>154</v>
      </c>
      <c r="B135" s="247" t="s">
        <v>373</v>
      </c>
      <c r="C135" s="248">
        <v>1</v>
      </c>
      <c r="D135" s="148"/>
      <c r="E135" s="148"/>
      <c r="F135" s="60">
        <f t="shared" si="9"/>
        <v>0</v>
      </c>
      <c r="G135" s="86"/>
      <c r="H135" s="86"/>
      <c r="I135" s="141"/>
      <c r="J135" s="147"/>
      <c r="K135" s="147"/>
      <c r="L135" s="147"/>
      <c r="M135" s="87">
        <f t="shared" si="7"/>
        <v>0</v>
      </c>
    </row>
    <row r="136" spans="1:13" s="26" customFormat="1" ht="19.5" customHeight="1">
      <c r="A136" s="121" t="s">
        <v>155</v>
      </c>
      <c r="B136" s="247" t="s">
        <v>366</v>
      </c>
      <c r="C136" s="248">
        <v>6</v>
      </c>
      <c r="D136" s="148"/>
      <c r="E136" s="148"/>
      <c r="F136" s="60">
        <f t="shared" si="9"/>
        <v>0</v>
      </c>
      <c r="G136" s="86"/>
      <c r="H136" s="86"/>
      <c r="I136" s="141"/>
      <c r="J136" s="147"/>
      <c r="K136" s="147"/>
      <c r="L136" s="147"/>
      <c r="M136" s="87">
        <f t="shared" si="7"/>
        <v>0</v>
      </c>
    </row>
    <row r="137" spans="1:13" s="26" customFormat="1" ht="19.5" customHeight="1">
      <c r="A137" s="121" t="s">
        <v>156</v>
      </c>
      <c r="B137" s="247" t="s">
        <v>374</v>
      </c>
      <c r="C137" s="248">
        <v>5</v>
      </c>
      <c r="D137" s="148"/>
      <c r="E137" s="148"/>
      <c r="F137" s="60">
        <f t="shared" si="9"/>
        <v>0</v>
      </c>
      <c r="G137" s="86"/>
      <c r="H137" s="86"/>
      <c r="I137" s="141"/>
      <c r="J137" s="147"/>
      <c r="K137" s="147"/>
      <c r="L137" s="147"/>
      <c r="M137" s="87">
        <f t="shared" si="7"/>
        <v>0</v>
      </c>
    </row>
    <row r="138" spans="1:13" s="26" customFormat="1" ht="19.5" customHeight="1">
      <c r="A138" s="121" t="s">
        <v>157</v>
      </c>
      <c r="B138" s="247" t="s">
        <v>375</v>
      </c>
      <c r="C138" s="248">
        <v>6</v>
      </c>
      <c r="D138" s="148"/>
      <c r="E138" s="148"/>
      <c r="F138" s="60">
        <f t="shared" si="9"/>
        <v>0</v>
      </c>
      <c r="G138" s="86"/>
      <c r="H138" s="86"/>
      <c r="I138" s="141"/>
      <c r="J138" s="147"/>
      <c r="K138" s="147"/>
      <c r="L138" s="147"/>
      <c r="M138" s="87">
        <f t="shared" si="7"/>
        <v>0</v>
      </c>
    </row>
    <row r="139" spans="1:13" s="26" customFormat="1" ht="19.5" customHeight="1">
      <c r="A139" s="121" t="s">
        <v>158</v>
      </c>
      <c r="B139" s="247" t="s">
        <v>376</v>
      </c>
      <c r="C139" s="248">
        <v>4</v>
      </c>
      <c r="D139" s="148"/>
      <c r="E139" s="148"/>
      <c r="F139" s="60">
        <f t="shared" si="9"/>
        <v>0</v>
      </c>
      <c r="G139" s="86"/>
      <c r="H139" s="86"/>
      <c r="I139" s="141"/>
      <c r="J139" s="147"/>
      <c r="K139" s="147"/>
      <c r="L139" s="147"/>
      <c r="M139" s="87">
        <f t="shared" si="7"/>
        <v>0</v>
      </c>
    </row>
    <row r="140" spans="1:13" s="26" customFormat="1" ht="19.5" customHeight="1">
      <c r="A140" s="121" t="s">
        <v>159</v>
      </c>
      <c r="B140" s="247" t="s">
        <v>377</v>
      </c>
      <c r="C140" s="248">
        <v>1</v>
      </c>
      <c r="D140" s="148"/>
      <c r="E140" s="148"/>
      <c r="F140" s="60">
        <f t="shared" si="9"/>
        <v>0</v>
      </c>
      <c r="G140" s="86"/>
      <c r="H140" s="86"/>
      <c r="I140" s="141"/>
      <c r="J140" s="147"/>
      <c r="K140" s="147"/>
      <c r="L140" s="147"/>
      <c r="M140" s="87">
        <f t="shared" si="7"/>
        <v>0</v>
      </c>
    </row>
    <row r="141" spans="1:13" s="26" customFormat="1" ht="19.5" customHeight="1">
      <c r="A141" s="121" t="s">
        <v>160</v>
      </c>
      <c r="B141" s="247" t="s">
        <v>378</v>
      </c>
      <c r="C141" s="248">
        <v>50</v>
      </c>
      <c r="D141" s="148"/>
      <c r="E141" s="148"/>
      <c r="F141" s="60">
        <f t="shared" si="9"/>
        <v>0</v>
      </c>
      <c r="G141" s="86"/>
      <c r="H141" s="86"/>
      <c r="I141" s="141"/>
      <c r="J141" s="147"/>
      <c r="K141" s="147"/>
      <c r="L141" s="147"/>
      <c r="M141" s="87">
        <f t="shared" si="7"/>
        <v>0</v>
      </c>
    </row>
    <row r="142" spans="1:13" s="26" customFormat="1" ht="19.5" customHeight="1">
      <c r="A142" s="121" t="s">
        <v>161</v>
      </c>
      <c r="B142" s="247" t="s">
        <v>379</v>
      </c>
      <c r="C142" s="248">
        <v>6</v>
      </c>
      <c r="D142" s="148"/>
      <c r="E142" s="148"/>
      <c r="F142" s="60">
        <f t="shared" si="9"/>
        <v>0</v>
      </c>
      <c r="G142" s="86"/>
      <c r="H142" s="86"/>
      <c r="I142" s="141"/>
      <c r="J142" s="147"/>
      <c r="K142" s="147"/>
      <c r="L142" s="147"/>
      <c r="M142" s="87">
        <f t="shared" si="7"/>
        <v>0</v>
      </c>
    </row>
    <row r="143" spans="1:13" s="26" customFormat="1" ht="19.5" customHeight="1">
      <c r="A143" s="121" t="s">
        <v>162</v>
      </c>
      <c r="B143" s="247" t="s">
        <v>380</v>
      </c>
      <c r="C143" s="248">
        <v>27</v>
      </c>
      <c r="D143" s="148"/>
      <c r="E143" s="148"/>
      <c r="F143" s="60">
        <f t="shared" si="9"/>
        <v>0</v>
      </c>
      <c r="G143" s="86"/>
      <c r="H143" s="86"/>
      <c r="I143" s="141"/>
      <c r="J143" s="147"/>
      <c r="K143" s="147"/>
      <c r="L143" s="147"/>
      <c r="M143" s="87">
        <f t="shared" si="7"/>
        <v>0</v>
      </c>
    </row>
    <row r="144" spans="1:13" s="26" customFormat="1" ht="19.5" customHeight="1">
      <c r="A144" s="121" t="s">
        <v>163</v>
      </c>
      <c r="B144" s="247" t="s">
        <v>381</v>
      </c>
      <c r="C144" s="248">
        <v>2</v>
      </c>
      <c r="D144" s="148"/>
      <c r="E144" s="148"/>
      <c r="F144" s="60">
        <f t="shared" si="9"/>
        <v>0</v>
      </c>
      <c r="G144" s="86"/>
      <c r="H144" s="86"/>
      <c r="I144" s="141"/>
      <c r="J144" s="147"/>
      <c r="K144" s="147"/>
      <c r="L144" s="147"/>
      <c r="M144" s="87">
        <f t="shared" si="7"/>
        <v>0</v>
      </c>
    </row>
    <row r="145" spans="1:13" s="26" customFormat="1" ht="19.5" customHeight="1">
      <c r="A145" s="121" t="s">
        <v>164</v>
      </c>
      <c r="B145" s="247" t="s">
        <v>382</v>
      </c>
      <c r="C145" s="248">
        <v>20</v>
      </c>
      <c r="D145" s="148"/>
      <c r="E145" s="148"/>
      <c r="F145" s="60">
        <f t="shared" si="9"/>
        <v>0</v>
      </c>
      <c r="G145" s="86"/>
      <c r="H145" s="86"/>
      <c r="I145" s="141"/>
      <c r="J145" s="147"/>
      <c r="K145" s="147"/>
      <c r="L145" s="147"/>
      <c r="M145" s="87">
        <f t="shared" si="7"/>
        <v>0</v>
      </c>
    </row>
    <row r="146" spans="1:13" s="26" customFormat="1" ht="19.5" customHeight="1">
      <c r="A146" s="121" t="s">
        <v>165</v>
      </c>
      <c r="B146" s="247" t="s">
        <v>383</v>
      </c>
      <c r="C146" s="248">
        <v>2</v>
      </c>
      <c r="D146" s="148"/>
      <c r="E146" s="148"/>
      <c r="F146" s="60">
        <f t="shared" si="9"/>
        <v>0</v>
      </c>
      <c r="G146" s="61"/>
      <c r="H146" s="61"/>
      <c r="I146" s="61"/>
      <c r="J146" s="147"/>
      <c r="K146" s="147"/>
      <c r="L146" s="149"/>
      <c r="M146" s="87">
        <f t="shared" si="7"/>
        <v>0</v>
      </c>
    </row>
    <row r="147" spans="1:13" s="26" customFormat="1" ht="19.5" customHeight="1">
      <c r="A147" s="121" t="s">
        <v>166</v>
      </c>
      <c r="B147" s="247" t="s">
        <v>384</v>
      </c>
      <c r="C147" s="248">
        <v>5</v>
      </c>
      <c r="D147" s="148"/>
      <c r="E147" s="148"/>
      <c r="F147" s="60">
        <f t="shared" si="9"/>
        <v>0</v>
      </c>
      <c r="G147" s="86"/>
      <c r="H147" s="86"/>
      <c r="I147" s="141"/>
      <c r="J147" s="147"/>
      <c r="K147" s="147"/>
      <c r="L147" s="147"/>
      <c r="M147" s="87">
        <f aca="true" t="shared" si="10" ref="M147:M182">I147+H147+G147+J147+K147+L147</f>
        <v>0</v>
      </c>
    </row>
    <row r="148" spans="1:13" s="26" customFormat="1" ht="19.5" customHeight="1">
      <c r="A148" s="121" t="s">
        <v>167</v>
      </c>
      <c r="B148" s="247" t="s">
        <v>385</v>
      </c>
      <c r="C148" s="248">
        <v>3</v>
      </c>
      <c r="D148" s="148"/>
      <c r="E148" s="148"/>
      <c r="F148" s="60">
        <f t="shared" si="9"/>
        <v>0</v>
      </c>
      <c r="G148" s="86"/>
      <c r="H148" s="86"/>
      <c r="I148" s="86"/>
      <c r="J148" s="86"/>
      <c r="K148" s="86"/>
      <c r="L148" s="86"/>
      <c r="M148" s="87">
        <f t="shared" si="10"/>
        <v>0</v>
      </c>
    </row>
    <row r="149" spans="1:13" s="26" customFormat="1" ht="19.5" customHeight="1">
      <c r="A149" s="121"/>
      <c r="B149" s="175" t="s">
        <v>78</v>
      </c>
      <c r="C149" s="72"/>
      <c r="D149" s="148"/>
      <c r="E149" s="148"/>
      <c r="F149" s="60"/>
      <c r="G149" s="86"/>
      <c r="H149" s="86"/>
      <c r="I149" s="86"/>
      <c r="J149" s="86"/>
      <c r="K149" s="86"/>
      <c r="L149" s="86"/>
      <c r="M149" s="87"/>
    </row>
    <row r="150" spans="1:13" s="26" customFormat="1" ht="19.5" customHeight="1">
      <c r="A150" s="122" t="s">
        <v>168</v>
      </c>
      <c r="B150" s="247" t="s">
        <v>343</v>
      </c>
      <c r="C150" s="248">
        <v>2</v>
      </c>
      <c r="D150" s="148"/>
      <c r="E150" s="148"/>
      <c r="F150" s="60">
        <f aca="true" t="shared" si="11" ref="F150:F174">(E150+D150)*C150*1.2068</f>
        <v>0</v>
      </c>
      <c r="G150" s="86"/>
      <c r="H150" s="86"/>
      <c r="I150" s="141"/>
      <c r="J150" s="147"/>
      <c r="K150" s="147"/>
      <c r="L150" s="147"/>
      <c r="M150" s="87">
        <f t="shared" si="10"/>
        <v>0</v>
      </c>
    </row>
    <row r="151" spans="1:13" s="26" customFormat="1" ht="19.5" customHeight="1">
      <c r="A151" s="122" t="s">
        <v>169</v>
      </c>
      <c r="B151" s="247" t="s">
        <v>344</v>
      </c>
      <c r="C151" s="248">
        <v>2</v>
      </c>
      <c r="D151" s="148"/>
      <c r="E151" s="148"/>
      <c r="F151" s="60">
        <f t="shared" si="11"/>
        <v>0</v>
      </c>
      <c r="G151" s="86"/>
      <c r="H151" s="86"/>
      <c r="I151" s="141"/>
      <c r="J151" s="147"/>
      <c r="K151" s="147"/>
      <c r="L151" s="147"/>
      <c r="M151" s="87">
        <f t="shared" si="10"/>
        <v>0</v>
      </c>
    </row>
    <row r="152" spans="1:13" s="26" customFormat="1" ht="19.5" customHeight="1">
      <c r="A152" s="122" t="s">
        <v>170</v>
      </c>
      <c r="B152" s="247" t="s">
        <v>346</v>
      </c>
      <c r="C152" s="248">
        <v>10</v>
      </c>
      <c r="D152" s="148"/>
      <c r="E152" s="148"/>
      <c r="F152" s="60">
        <f t="shared" si="11"/>
        <v>0</v>
      </c>
      <c r="G152" s="86"/>
      <c r="H152" s="86"/>
      <c r="I152" s="141"/>
      <c r="J152" s="147"/>
      <c r="K152" s="147"/>
      <c r="L152" s="147"/>
      <c r="M152" s="87">
        <f t="shared" si="10"/>
        <v>0</v>
      </c>
    </row>
    <row r="153" spans="1:13" s="26" customFormat="1" ht="19.5" customHeight="1">
      <c r="A153" s="122" t="s">
        <v>171</v>
      </c>
      <c r="B153" s="247" t="s">
        <v>345</v>
      </c>
      <c r="C153" s="248">
        <v>7</v>
      </c>
      <c r="D153" s="148"/>
      <c r="E153" s="148"/>
      <c r="F153" s="60">
        <f t="shared" si="11"/>
        <v>0</v>
      </c>
      <c r="G153" s="86"/>
      <c r="H153" s="86"/>
      <c r="I153" s="141"/>
      <c r="J153" s="147"/>
      <c r="K153" s="147"/>
      <c r="L153" s="147"/>
      <c r="M153" s="87">
        <f t="shared" si="10"/>
        <v>0</v>
      </c>
    </row>
    <row r="154" spans="1:13" s="26" customFormat="1" ht="19.5" customHeight="1">
      <c r="A154" s="122" t="s">
        <v>172</v>
      </c>
      <c r="B154" s="247" t="s">
        <v>355</v>
      </c>
      <c r="C154" s="248">
        <v>3</v>
      </c>
      <c r="D154" s="148"/>
      <c r="E154" s="148"/>
      <c r="F154" s="60">
        <f t="shared" si="11"/>
        <v>0</v>
      </c>
      <c r="G154" s="86"/>
      <c r="H154" s="86"/>
      <c r="I154" s="141"/>
      <c r="J154" s="147"/>
      <c r="K154" s="147"/>
      <c r="L154" s="147"/>
      <c r="M154" s="87">
        <f t="shared" si="10"/>
        <v>0</v>
      </c>
    </row>
    <row r="155" spans="1:13" s="26" customFormat="1" ht="19.5" customHeight="1">
      <c r="A155" s="122" t="s">
        <v>173</v>
      </c>
      <c r="B155" s="247" t="s">
        <v>354</v>
      </c>
      <c r="C155" s="248">
        <v>2</v>
      </c>
      <c r="D155" s="148"/>
      <c r="E155" s="148"/>
      <c r="F155" s="60">
        <f t="shared" si="11"/>
        <v>0</v>
      </c>
      <c r="G155" s="86"/>
      <c r="H155" s="86"/>
      <c r="I155" s="141"/>
      <c r="J155" s="147"/>
      <c r="K155" s="147"/>
      <c r="L155" s="147"/>
      <c r="M155" s="87">
        <f t="shared" si="10"/>
        <v>0</v>
      </c>
    </row>
    <row r="156" spans="1:13" s="26" customFormat="1" ht="19.5" customHeight="1">
      <c r="A156" s="122" t="s">
        <v>174</v>
      </c>
      <c r="B156" s="138" t="s">
        <v>79</v>
      </c>
      <c r="C156" s="72">
        <v>1</v>
      </c>
      <c r="D156" s="148"/>
      <c r="E156" s="148"/>
      <c r="F156" s="60">
        <f t="shared" si="11"/>
        <v>0</v>
      </c>
      <c r="G156" s="86"/>
      <c r="H156" s="86"/>
      <c r="I156" s="141"/>
      <c r="J156" s="147"/>
      <c r="K156" s="147"/>
      <c r="L156" s="147"/>
      <c r="M156" s="87">
        <f t="shared" si="10"/>
        <v>0</v>
      </c>
    </row>
    <row r="157" spans="1:13" s="26" customFormat="1" ht="19.5" customHeight="1">
      <c r="A157" s="122" t="s">
        <v>175</v>
      </c>
      <c r="B157" s="247" t="s">
        <v>386</v>
      </c>
      <c r="C157" s="248">
        <v>2</v>
      </c>
      <c r="D157" s="148"/>
      <c r="E157" s="148"/>
      <c r="F157" s="60">
        <f t="shared" si="11"/>
        <v>0</v>
      </c>
      <c r="G157" s="86"/>
      <c r="H157" s="86"/>
      <c r="I157" s="86"/>
      <c r="J157" s="86"/>
      <c r="K157" s="86"/>
      <c r="L157" s="86"/>
      <c r="M157" s="87">
        <f t="shared" si="10"/>
        <v>0</v>
      </c>
    </row>
    <row r="158" spans="1:13" s="26" customFormat="1" ht="19.5" customHeight="1">
      <c r="A158" s="122" t="s">
        <v>176</v>
      </c>
      <c r="B158" s="247" t="s">
        <v>387</v>
      </c>
      <c r="C158" s="248">
        <v>2</v>
      </c>
      <c r="D158" s="148"/>
      <c r="E158" s="148"/>
      <c r="F158" s="60">
        <f t="shared" si="11"/>
        <v>0</v>
      </c>
      <c r="G158" s="86"/>
      <c r="H158" s="86"/>
      <c r="I158" s="86"/>
      <c r="J158" s="86"/>
      <c r="K158" s="86"/>
      <c r="L158" s="86"/>
      <c r="M158" s="87">
        <f t="shared" si="10"/>
        <v>0</v>
      </c>
    </row>
    <row r="159" spans="1:13" s="26" customFormat="1" ht="19.5" customHeight="1">
      <c r="A159" s="122" t="s">
        <v>177</v>
      </c>
      <c r="B159" s="247" t="s">
        <v>388</v>
      </c>
      <c r="C159" s="248">
        <v>5</v>
      </c>
      <c r="D159" s="148"/>
      <c r="E159" s="148"/>
      <c r="F159" s="60">
        <f t="shared" si="11"/>
        <v>0</v>
      </c>
      <c r="G159" s="86"/>
      <c r="H159" s="86"/>
      <c r="I159" s="141"/>
      <c r="J159" s="147"/>
      <c r="K159" s="147"/>
      <c r="L159" s="147"/>
      <c r="M159" s="87">
        <f t="shared" si="10"/>
        <v>0</v>
      </c>
    </row>
    <row r="160" spans="1:13" s="26" customFormat="1" ht="19.5" customHeight="1">
      <c r="A160" s="122" t="s">
        <v>178</v>
      </c>
      <c r="B160" s="247" t="s">
        <v>389</v>
      </c>
      <c r="C160" s="248">
        <v>2</v>
      </c>
      <c r="D160" s="148"/>
      <c r="E160" s="148"/>
      <c r="F160" s="60">
        <f t="shared" si="11"/>
        <v>0</v>
      </c>
      <c r="G160" s="86"/>
      <c r="H160" s="86"/>
      <c r="I160" s="141"/>
      <c r="J160" s="147"/>
      <c r="K160" s="147"/>
      <c r="L160" s="147"/>
      <c r="M160" s="87">
        <f t="shared" si="10"/>
        <v>0</v>
      </c>
    </row>
    <row r="161" spans="1:13" s="26" customFormat="1" ht="19.5" customHeight="1">
      <c r="A161" s="122" t="s">
        <v>179</v>
      </c>
      <c r="B161" s="247" t="s">
        <v>390</v>
      </c>
      <c r="C161" s="248">
        <v>4</v>
      </c>
      <c r="D161" s="148"/>
      <c r="E161" s="148"/>
      <c r="F161" s="60">
        <f t="shared" si="11"/>
        <v>0</v>
      </c>
      <c r="G161" s="86"/>
      <c r="H161" s="86"/>
      <c r="I161" s="141"/>
      <c r="J161" s="147"/>
      <c r="K161" s="147"/>
      <c r="L161" s="147"/>
      <c r="M161" s="87">
        <f t="shared" si="10"/>
        <v>0</v>
      </c>
    </row>
    <row r="162" spans="1:13" s="26" customFormat="1" ht="19.5" customHeight="1">
      <c r="A162" s="121" t="s">
        <v>180</v>
      </c>
      <c r="B162" s="138" t="s">
        <v>283</v>
      </c>
      <c r="C162" s="248">
        <v>4</v>
      </c>
      <c r="D162" s="148"/>
      <c r="E162" s="148"/>
      <c r="F162" s="60">
        <f t="shared" si="11"/>
        <v>0</v>
      </c>
      <c r="G162" s="86"/>
      <c r="H162" s="86"/>
      <c r="I162" s="86"/>
      <c r="J162" s="86"/>
      <c r="K162" s="86"/>
      <c r="L162" s="86"/>
      <c r="M162" s="87">
        <f t="shared" si="10"/>
        <v>0</v>
      </c>
    </row>
    <row r="163" spans="1:13" s="26" customFormat="1" ht="19.5" customHeight="1">
      <c r="A163" s="121" t="s">
        <v>181</v>
      </c>
      <c r="B163" s="247" t="s">
        <v>347</v>
      </c>
      <c r="C163" s="248">
        <v>2</v>
      </c>
      <c r="D163" s="148"/>
      <c r="E163" s="148"/>
      <c r="F163" s="60">
        <f t="shared" si="11"/>
        <v>0</v>
      </c>
      <c r="G163" s="86"/>
      <c r="H163" s="86"/>
      <c r="I163" s="86"/>
      <c r="J163" s="86"/>
      <c r="K163" s="86"/>
      <c r="L163" s="86"/>
      <c r="M163" s="87">
        <f t="shared" si="10"/>
        <v>0</v>
      </c>
    </row>
    <row r="164" spans="1:13" s="26" customFormat="1" ht="19.5" customHeight="1">
      <c r="A164" s="121" t="s">
        <v>182</v>
      </c>
      <c r="B164" s="247" t="s">
        <v>348</v>
      </c>
      <c r="C164" s="248">
        <v>1</v>
      </c>
      <c r="D164" s="148"/>
      <c r="E164" s="148"/>
      <c r="F164" s="60">
        <f t="shared" si="11"/>
        <v>0</v>
      </c>
      <c r="G164" s="86"/>
      <c r="H164" s="86"/>
      <c r="I164" s="86"/>
      <c r="J164" s="86"/>
      <c r="K164" s="86"/>
      <c r="L164" s="86"/>
      <c r="M164" s="87">
        <f t="shared" si="10"/>
        <v>0</v>
      </c>
    </row>
    <row r="165" spans="1:13" s="26" customFormat="1" ht="19.5" customHeight="1">
      <c r="A165" s="122" t="s">
        <v>183</v>
      </c>
      <c r="B165" s="247" t="s">
        <v>349</v>
      </c>
      <c r="C165" s="248">
        <v>1</v>
      </c>
      <c r="D165" s="261"/>
      <c r="E165" s="148"/>
      <c r="F165" s="60">
        <f t="shared" si="11"/>
        <v>0</v>
      </c>
      <c r="G165" s="86"/>
      <c r="H165" s="86"/>
      <c r="I165" s="141"/>
      <c r="J165" s="147"/>
      <c r="K165" s="147"/>
      <c r="L165" s="147"/>
      <c r="M165" s="87">
        <f t="shared" si="10"/>
        <v>0</v>
      </c>
    </row>
    <row r="166" spans="1:13" s="26" customFormat="1" ht="19.5" customHeight="1">
      <c r="A166" s="122" t="s">
        <v>184</v>
      </c>
      <c r="B166" s="247" t="s">
        <v>350</v>
      </c>
      <c r="C166" s="248">
        <v>7</v>
      </c>
      <c r="D166" s="261"/>
      <c r="E166" s="148"/>
      <c r="F166" s="60">
        <f t="shared" si="11"/>
        <v>0</v>
      </c>
      <c r="G166" s="86"/>
      <c r="H166" s="86"/>
      <c r="I166" s="141"/>
      <c r="J166" s="147"/>
      <c r="K166" s="147"/>
      <c r="L166" s="147"/>
      <c r="M166" s="87">
        <f t="shared" si="10"/>
        <v>0</v>
      </c>
    </row>
    <row r="167" spans="1:13" s="26" customFormat="1" ht="19.5" customHeight="1">
      <c r="A167" s="122" t="s">
        <v>185</v>
      </c>
      <c r="B167" s="247" t="s">
        <v>351</v>
      </c>
      <c r="C167" s="248">
        <v>1</v>
      </c>
      <c r="D167" s="261"/>
      <c r="E167" s="148"/>
      <c r="F167" s="60">
        <f t="shared" si="11"/>
        <v>0</v>
      </c>
      <c r="G167" s="86"/>
      <c r="H167" s="86"/>
      <c r="I167" s="141"/>
      <c r="J167" s="147"/>
      <c r="K167" s="147"/>
      <c r="L167" s="147"/>
      <c r="M167" s="87">
        <f t="shared" si="10"/>
        <v>0</v>
      </c>
    </row>
    <row r="168" spans="1:13" s="26" customFormat="1" ht="19.5" customHeight="1">
      <c r="A168" s="122" t="s">
        <v>186</v>
      </c>
      <c r="B168" s="247" t="s">
        <v>407</v>
      </c>
      <c r="C168" s="248">
        <v>4</v>
      </c>
      <c r="D168" s="261"/>
      <c r="E168" s="148"/>
      <c r="F168" s="60">
        <f t="shared" si="11"/>
        <v>0</v>
      </c>
      <c r="G168" s="86"/>
      <c r="H168" s="86"/>
      <c r="I168" s="141"/>
      <c r="J168" s="147"/>
      <c r="K168" s="147"/>
      <c r="L168" s="147"/>
      <c r="M168" s="87">
        <f t="shared" si="10"/>
        <v>0</v>
      </c>
    </row>
    <row r="169" spans="1:13" s="26" customFormat="1" ht="19.5" customHeight="1">
      <c r="A169" s="122" t="s">
        <v>187</v>
      </c>
      <c r="B169" s="177" t="s">
        <v>80</v>
      </c>
      <c r="C169" s="72">
        <v>2</v>
      </c>
      <c r="D169" s="148"/>
      <c r="E169" s="148"/>
      <c r="F169" s="60">
        <f t="shared" si="11"/>
        <v>0</v>
      </c>
      <c r="G169" s="86"/>
      <c r="H169" s="86"/>
      <c r="I169" s="141"/>
      <c r="J169" s="147"/>
      <c r="K169" s="147"/>
      <c r="L169" s="147"/>
      <c r="M169" s="87">
        <f t="shared" si="10"/>
        <v>0</v>
      </c>
    </row>
    <row r="170" spans="1:13" s="26" customFormat="1" ht="19.5" customHeight="1" thickBot="1">
      <c r="A170" s="252" t="s">
        <v>188</v>
      </c>
      <c r="B170" s="285" t="s">
        <v>81</v>
      </c>
      <c r="C170" s="124">
        <v>1</v>
      </c>
      <c r="D170" s="150"/>
      <c r="E170" s="150"/>
      <c r="F170" s="153">
        <f t="shared" si="11"/>
        <v>0</v>
      </c>
      <c r="G170" s="95"/>
      <c r="H170" s="95"/>
      <c r="I170" s="95"/>
      <c r="J170" s="95"/>
      <c r="K170" s="95"/>
      <c r="L170" s="95"/>
      <c r="M170" s="161">
        <f t="shared" si="10"/>
        <v>0</v>
      </c>
    </row>
    <row r="171" spans="1:13" s="26" customFormat="1" ht="19.5" customHeight="1" thickTop="1">
      <c r="A171" s="142" t="s">
        <v>189</v>
      </c>
      <c r="B171" s="260" t="s">
        <v>82</v>
      </c>
      <c r="C171" s="125">
        <v>1</v>
      </c>
      <c r="D171" s="151"/>
      <c r="E171" s="151"/>
      <c r="F171" s="154">
        <f t="shared" si="11"/>
        <v>0</v>
      </c>
      <c r="G171" s="96"/>
      <c r="H171" s="96"/>
      <c r="I171" s="96"/>
      <c r="J171" s="96"/>
      <c r="K171" s="96"/>
      <c r="L171" s="96"/>
      <c r="M171" s="162">
        <f t="shared" si="10"/>
        <v>0</v>
      </c>
    </row>
    <row r="172" spans="1:13" s="26" customFormat="1" ht="19.5" customHeight="1">
      <c r="A172" s="122" t="s">
        <v>190</v>
      </c>
      <c r="B172" s="287" t="s">
        <v>352</v>
      </c>
      <c r="C172" s="288">
        <v>15</v>
      </c>
      <c r="D172" s="261"/>
      <c r="E172" s="261"/>
      <c r="F172" s="277">
        <f t="shared" si="11"/>
        <v>0</v>
      </c>
      <c r="G172" s="278"/>
      <c r="H172" s="278"/>
      <c r="I172" s="278"/>
      <c r="J172" s="278"/>
      <c r="K172" s="278"/>
      <c r="L172" s="278"/>
      <c r="M172" s="279">
        <f t="shared" si="10"/>
        <v>0</v>
      </c>
    </row>
    <row r="173" spans="1:13" s="26" customFormat="1" ht="19.5" customHeight="1">
      <c r="A173" s="121" t="s">
        <v>191</v>
      </c>
      <c r="B173" s="247" t="s">
        <v>353</v>
      </c>
      <c r="C173" s="248">
        <v>1</v>
      </c>
      <c r="D173" s="148"/>
      <c r="E173" s="148"/>
      <c r="F173" s="60">
        <f t="shared" si="11"/>
        <v>0</v>
      </c>
      <c r="G173" s="86"/>
      <c r="H173" s="86"/>
      <c r="I173" s="86"/>
      <c r="J173" s="86"/>
      <c r="K173" s="86"/>
      <c r="L173" s="86"/>
      <c r="M173" s="87">
        <f t="shared" si="10"/>
        <v>0</v>
      </c>
    </row>
    <row r="174" spans="1:13" s="26" customFormat="1" ht="19.5" customHeight="1">
      <c r="A174" s="122" t="s">
        <v>192</v>
      </c>
      <c r="B174" s="176" t="s">
        <v>84</v>
      </c>
      <c r="C174" s="72">
        <v>1</v>
      </c>
      <c r="D174" s="148"/>
      <c r="E174" s="148"/>
      <c r="F174" s="60">
        <f t="shared" si="11"/>
        <v>0</v>
      </c>
      <c r="G174" s="86"/>
      <c r="H174" s="86"/>
      <c r="I174" s="141"/>
      <c r="J174" s="147"/>
      <c r="K174" s="147"/>
      <c r="L174" s="147"/>
      <c r="M174" s="87">
        <f t="shared" si="10"/>
        <v>0</v>
      </c>
    </row>
    <row r="175" spans="1:13" s="26" customFormat="1" ht="19.5" customHeight="1">
      <c r="A175" s="121"/>
      <c r="B175" s="175" t="s">
        <v>85</v>
      </c>
      <c r="C175" s="72"/>
      <c r="D175" s="148"/>
      <c r="E175" s="148"/>
      <c r="F175" s="60"/>
      <c r="G175" s="86"/>
      <c r="H175" s="86"/>
      <c r="I175" s="141"/>
      <c r="J175" s="147"/>
      <c r="K175" s="147"/>
      <c r="L175" s="147"/>
      <c r="M175" s="87">
        <f t="shared" si="10"/>
        <v>0</v>
      </c>
    </row>
    <row r="176" spans="1:13" s="26" customFormat="1" ht="19.5" customHeight="1">
      <c r="A176" s="121" t="s">
        <v>193</v>
      </c>
      <c r="B176" s="247" t="s">
        <v>342</v>
      </c>
      <c r="C176" s="248">
        <v>8</v>
      </c>
      <c r="D176" s="148"/>
      <c r="E176" s="148"/>
      <c r="F176" s="60">
        <f>(E176+D176)*C176*1.2068</f>
        <v>0</v>
      </c>
      <c r="G176" s="86"/>
      <c r="H176" s="86"/>
      <c r="I176" s="141"/>
      <c r="J176" s="147"/>
      <c r="K176" s="147"/>
      <c r="L176" s="147"/>
      <c r="M176" s="87">
        <f t="shared" si="10"/>
        <v>0</v>
      </c>
    </row>
    <row r="177" spans="1:13" s="26" customFormat="1" ht="19.5" customHeight="1">
      <c r="A177" s="121" t="s">
        <v>194</v>
      </c>
      <c r="B177" s="176" t="s">
        <v>86</v>
      </c>
      <c r="C177" s="132">
        <v>18</v>
      </c>
      <c r="D177" s="148"/>
      <c r="E177" s="148"/>
      <c r="F177" s="60">
        <f>(E177+D177)*C177*1.2068</f>
        <v>0</v>
      </c>
      <c r="G177" s="86"/>
      <c r="H177" s="86"/>
      <c r="I177" s="141"/>
      <c r="J177" s="147"/>
      <c r="K177" s="147"/>
      <c r="L177" s="147"/>
      <c r="M177" s="87">
        <f t="shared" si="10"/>
        <v>0</v>
      </c>
    </row>
    <row r="178" spans="1:13" s="26" customFormat="1" ht="19.5" customHeight="1">
      <c r="A178" s="121" t="s">
        <v>195</v>
      </c>
      <c r="B178" s="138" t="s">
        <v>83</v>
      </c>
      <c r="C178" s="132">
        <v>6</v>
      </c>
      <c r="D178" s="148"/>
      <c r="E178" s="148"/>
      <c r="F178" s="60">
        <f>(E178+D178)*C178*1.2068</f>
        <v>0</v>
      </c>
      <c r="G178" s="86"/>
      <c r="H178" s="86"/>
      <c r="I178" s="141"/>
      <c r="J178" s="147"/>
      <c r="K178" s="147"/>
      <c r="L178" s="147"/>
      <c r="M178" s="87">
        <f t="shared" si="10"/>
        <v>0</v>
      </c>
    </row>
    <row r="179" spans="1:13" s="26" customFormat="1" ht="19.5" customHeight="1">
      <c r="A179" s="121" t="s">
        <v>196</v>
      </c>
      <c r="B179" s="176" t="s">
        <v>84</v>
      </c>
      <c r="C179" s="72">
        <v>1</v>
      </c>
      <c r="D179" s="148"/>
      <c r="E179" s="148"/>
      <c r="F179" s="60">
        <f>(E179+D179)*C179*1.2068</f>
        <v>0</v>
      </c>
      <c r="G179" s="86"/>
      <c r="H179" s="86"/>
      <c r="I179" s="141"/>
      <c r="J179" s="147"/>
      <c r="K179" s="147"/>
      <c r="L179" s="147"/>
      <c r="M179" s="87">
        <f t="shared" si="10"/>
        <v>0</v>
      </c>
    </row>
    <row r="180" spans="1:13" s="26" customFormat="1" ht="19.5" customHeight="1">
      <c r="A180" s="121"/>
      <c r="B180" s="175" t="s">
        <v>87</v>
      </c>
      <c r="C180" s="72"/>
      <c r="D180" s="148"/>
      <c r="E180" s="148"/>
      <c r="F180" s="60"/>
      <c r="G180" s="86"/>
      <c r="H180" s="86"/>
      <c r="I180" s="141"/>
      <c r="J180" s="147"/>
      <c r="K180" s="147"/>
      <c r="L180" s="147"/>
      <c r="M180" s="87"/>
    </row>
    <row r="181" spans="1:13" s="26" customFormat="1" ht="19.5" customHeight="1">
      <c r="A181" s="122" t="s">
        <v>197</v>
      </c>
      <c r="B181" s="178" t="s">
        <v>88</v>
      </c>
      <c r="C181" s="72">
        <v>2</v>
      </c>
      <c r="D181" s="148"/>
      <c r="E181" s="148"/>
      <c r="F181" s="60">
        <f aca="true" t="shared" si="12" ref="F181:F187">(E181+D181)*C181*1.2068</f>
        <v>0</v>
      </c>
      <c r="G181" s="86"/>
      <c r="H181" s="86"/>
      <c r="I181" s="141"/>
      <c r="J181" s="147"/>
      <c r="K181" s="147"/>
      <c r="L181" s="147"/>
      <c r="M181" s="87">
        <f t="shared" si="10"/>
        <v>0</v>
      </c>
    </row>
    <row r="182" spans="1:13" s="26" customFormat="1" ht="19.5" customHeight="1">
      <c r="A182" s="122" t="s">
        <v>198</v>
      </c>
      <c r="B182" s="178" t="s">
        <v>284</v>
      </c>
      <c r="C182" s="72">
        <v>7</v>
      </c>
      <c r="D182" s="148"/>
      <c r="E182" s="148"/>
      <c r="F182" s="60">
        <f t="shared" si="12"/>
        <v>0</v>
      </c>
      <c r="G182" s="141"/>
      <c r="H182" s="141"/>
      <c r="I182" s="141"/>
      <c r="J182" s="147"/>
      <c r="K182" s="147"/>
      <c r="L182" s="147"/>
      <c r="M182" s="87">
        <f t="shared" si="10"/>
        <v>0</v>
      </c>
    </row>
    <row r="183" spans="1:13" s="26" customFormat="1" ht="19.5" customHeight="1">
      <c r="A183" s="122" t="s">
        <v>199</v>
      </c>
      <c r="B183" s="178" t="s">
        <v>285</v>
      </c>
      <c r="C183" s="72">
        <v>1</v>
      </c>
      <c r="D183" s="148"/>
      <c r="E183" s="148"/>
      <c r="F183" s="60">
        <f t="shared" si="12"/>
        <v>0</v>
      </c>
      <c r="G183" s="86"/>
      <c r="H183" s="86"/>
      <c r="I183" s="141"/>
      <c r="J183" s="147"/>
      <c r="K183" s="147"/>
      <c r="L183" s="147"/>
      <c r="M183" s="87">
        <f aca="true" t="shared" si="13" ref="M183:M193">I183+H183+G183+J183+K183+L183</f>
        <v>0</v>
      </c>
    </row>
    <row r="184" spans="1:13" s="26" customFormat="1" ht="19.5" customHeight="1">
      <c r="A184" s="122" t="s">
        <v>200</v>
      </c>
      <c r="B184" s="247" t="s">
        <v>408</v>
      </c>
      <c r="C184" s="248">
        <v>1</v>
      </c>
      <c r="D184" s="148"/>
      <c r="E184" s="148"/>
      <c r="F184" s="60">
        <f t="shared" si="12"/>
        <v>0</v>
      </c>
      <c r="G184" s="86"/>
      <c r="H184" s="86"/>
      <c r="I184" s="141"/>
      <c r="J184" s="147"/>
      <c r="K184" s="147"/>
      <c r="L184" s="147"/>
      <c r="M184" s="87">
        <f t="shared" si="13"/>
        <v>0</v>
      </c>
    </row>
    <row r="185" spans="1:13" s="26" customFormat="1" ht="19.5" customHeight="1">
      <c r="A185" s="122" t="s">
        <v>201</v>
      </c>
      <c r="B185" s="247" t="s">
        <v>409</v>
      </c>
      <c r="C185" s="248">
        <v>1</v>
      </c>
      <c r="D185" s="148"/>
      <c r="E185" s="148"/>
      <c r="F185" s="60">
        <f t="shared" si="12"/>
        <v>0</v>
      </c>
      <c r="G185" s="86"/>
      <c r="H185" s="86"/>
      <c r="I185" s="141"/>
      <c r="J185" s="147"/>
      <c r="K185" s="147"/>
      <c r="L185" s="147"/>
      <c r="M185" s="87">
        <f t="shared" si="13"/>
        <v>0</v>
      </c>
    </row>
    <row r="186" spans="1:13" s="26" customFormat="1" ht="19.5" customHeight="1">
      <c r="A186" s="122" t="s">
        <v>202</v>
      </c>
      <c r="B186" s="247" t="s">
        <v>410</v>
      </c>
      <c r="C186" s="248">
        <v>1</v>
      </c>
      <c r="D186" s="148"/>
      <c r="E186" s="148"/>
      <c r="F186" s="60">
        <f t="shared" si="12"/>
        <v>0</v>
      </c>
      <c r="G186" s="86"/>
      <c r="H186" s="86"/>
      <c r="I186" s="141"/>
      <c r="J186" s="147"/>
      <c r="K186" s="147"/>
      <c r="L186" s="147"/>
      <c r="M186" s="87">
        <f t="shared" si="13"/>
        <v>0</v>
      </c>
    </row>
    <row r="187" spans="1:13" s="26" customFormat="1" ht="19.5" customHeight="1">
      <c r="A187" s="122" t="s">
        <v>203</v>
      </c>
      <c r="B187" s="247" t="s">
        <v>411</v>
      </c>
      <c r="C187" s="248">
        <v>25</v>
      </c>
      <c r="D187" s="148"/>
      <c r="E187" s="148"/>
      <c r="F187" s="60">
        <f t="shared" si="12"/>
        <v>0</v>
      </c>
      <c r="G187" s="86"/>
      <c r="H187" s="86"/>
      <c r="I187" s="141"/>
      <c r="J187" s="147"/>
      <c r="K187" s="147"/>
      <c r="L187" s="147"/>
      <c r="M187" s="87">
        <f t="shared" si="13"/>
        <v>0</v>
      </c>
    </row>
    <row r="188" spans="1:13" s="26" customFormat="1" ht="19.5" customHeight="1">
      <c r="A188" s="121"/>
      <c r="B188" s="175" t="s">
        <v>89</v>
      </c>
      <c r="C188" s="72"/>
      <c r="D188" s="148"/>
      <c r="E188" s="148"/>
      <c r="F188" s="60"/>
      <c r="G188" s="86"/>
      <c r="H188" s="86"/>
      <c r="I188" s="141"/>
      <c r="J188" s="147"/>
      <c r="K188" s="147"/>
      <c r="L188" s="147"/>
      <c r="M188" s="87">
        <f t="shared" si="13"/>
        <v>0</v>
      </c>
    </row>
    <row r="189" spans="1:13" s="26" customFormat="1" ht="19.5" customHeight="1">
      <c r="A189" s="122" t="s">
        <v>204</v>
      </c>
      <c r="B189" s="138" t="s">
        <v>90</v>
      </c>
      <c r="C189" s="72">
        <v>2</v>
      </c>
      <c r="D189" s="148"/>
      <c r="E189" s="148"/>
      <c r="F189" s="60">
        <f>(E189+D189)*C189*1.2068</f>
        <v>0</v>
      </c>
      <c r="G189" s="86"/>
      <c r="H189" s="86"/>
      <c r="I189" s="141"/>
      <c r="J189" s="147"/>
      <c r="K189" s="147"/>
      <c r="L189" s="147"/>
      <c r="M189" s="87">
        <f t="shared" si="13"/>
        <v>0</v>
      </c>
    </row>
    <row r="190" spans="1:13" s="26" customFormat="1" ht="19.5" customHeight="1">
      <c r="A190" s="122" t="s">
        <v>205</v>
      </c>
      <c r="B190" s="138" t="s">
        <v>91</v>
      </c>
      <c r="C190" s="72">
        <v>2</v>
      </c>
      <c r="D190" s="148"/>
      <c r="E190" s="148"/>
      <c r="F190" s="60">
        <f>(E190+D190)*C190*1.2068</f>
        <v>0</v>
      </c>
      <c r="G190" s="86"/>
      <c r="H190" s="86"/>
      <c r="I190" s="141"/>
      <c r="J190" s="147"/>
      <c r="K190" s="147"/>
      <c r="L190" s="147"/>
      <c r="M190" s="87">
        <f t="shared" si="13"/>
        <v>0</v>
      </c>
    </row>
    <row r="191" spans="1:13" s="26" customFormat="1" ht="19.5" customHeight="1">
      <c r="A191" s="122" t="s">
        <v>206</v>
      </c>
      <c r="B191" s="138" t="s">
        <v>92</v>
      </c>
      <c r="C191" s="72">
        <v>1</v>
      </c>
      <c r="D191" s="148"/>
      <c r="E191" s="148"/>
      <c r="F191" s="60">
        <f>(E191+D191)*C191*1.2068</f>
        <v>0</v>
      </c>
      <c r="G191" s="86"/>
      <c r="H191" s="86"/>
      <c r="I191" s="141"/>
      <c r="J191" s="147"/>
      <c r="K191" s="147"/>
      <c r="L191" s="147"/>
      <c r="M191" s="87">
        <f t="shared" si="13"/>
        <v>0</v>
      </c>
    </row>
    <row r="192" spans="1:13" s="26" customFormat="1" ht="19.5" customHeight="1">
      <c r="A192" s="121"/>
      <c r="B192" s="175" t="s">
        <v>93</v>
      </c>
      <c r="C192" s="114"/>
      <c r="D192" s="152"/>
      <c r="E192" s="152"/>
      <c r="F192" s="60"/>
      <c r="G192" s="86"/>
      <c r="H192" s="86"/>
      <c r="I192" s="141"/>
      <c r="J192" s="147"/>
      <c r="K192" s="147"/>
      <c r="L192" s="147"/>
      <c r="M192" s="87"/>
    </row>
    <row r="193" spans="1:13" s="26" customFormat="1" ht="19.5" customHeight="1">
      <c r="A193" s="122" t="s">
        <v>207</v>
      </c>
      <c r="B193" s="176" t="s">
        <v>94</v>
      </c>
      <c r="C193" s="72">
        <v>7</v>
      </c>
      <c r="D193" s="148"/>
      <c r="E193" s="148"/>
      <c r="F193" s="60">
        <f>(E193+D193)*C193*1.2068</f>
        <v>0</v>
      </c>
      <c r="G193" s="61"/>
      <c r="H193" s="61"/>
      <c r="I193" s="61"/>
      <c r="J193" s="149"/>
      <c r="K193" s="147"/>
      <c r="L193" s="149"/>
      <c r="M193" s="87">
        <f t="shared" si="13"/>
        <v>0</v>
      </c>
    </row>
    <row r="194" spans="1:13" s="26" customFormat="1" ht="19.5" customHeight="1">
      <c r="A194" s="118"/>
      <c r="B194" s="81" t="s">
        <v>14</v>
      </c>
      <c r="C194" s="6"/>
      <c r="D194" s="83"/>
      <c r="E194" s="83"/>
      <c r="F194" s="83">
        <f>SUM(F104:F193)</f>
        <v>0</v>
      </c>
      <c r="G194" s="83">
        <f>SUMPRODUCT(G105:G193,F105:F193)</f>
        <v>0</v>
      </c>
      <c r="H194" s="83">
        <f>SUMPRODUCT(H105:H193,F105:F193)</f>
        <v>0</v>
      </c>
      <c r="I194" s="83">
        <f>SUMPRODUCT(I105:I193,F105:F193)</f>
        <v>0</v>
      </c>
      <c r="J194" s="143">
        <f>SUMPRODUCT(J105:J193,F105:F193)</f>
        <v>0</v>
      </c>
      <c r="K194" s="143">
        <f>SUMPRODUCT(K105:K193,F105:F193)</f>
        <v>0</v>
      </c>
      <c r="L194" s="143">
        <f>SUMPRODUCT(L104:L193,F104:F193)</f>
        <v>0</v>
      </c>
      <c r="M194" s="79">
        <f>I194+H194+G194+L194+K194+J194</f>
        <v>0</v>
      </c>
    </row>
    <row r="195" spans="1:13" s="26" customFormat="1" ht="19.5" customHeight="1">
      <c r="A195" s="118"/>
      <c r="B195" s="81"/>
      <c r="C195" s="6"/>
      <c r="D195" s="83"/>
      <c r="E195" s="83"/>
      <c r="F195" s="83"/>
      <c r="G195" s="83"/>
      <c r="H195" s="83"/>
      <c r="I195" s="83"/>
      <c r="J195" s="143"/>
      <c r="K195" s="143"/>
      <c r="L195" s="143"/>
      <c r="M195" s="79"/>
    </row>
    <row r="196" spans="1:13" s="26" customFormat="1" ht="19.5" customHeight="1">
      <c r="A196" s="117" t="s">
        <v>210</v>
      </c>
      <c r="B196" s="108" t="s">
        <v>95</v>
      </c>
      <c r="C196" s="16"/>
      <c r="D196" s="83"/>
      <c r="E196" s="83"/>
      <c r="F196" s="83"/>
      <c r="G196" s="83"/>
      <c r="H196" s="83"/>
      <c r="I196" s="83"/>
      <c r="J196" s="143"/>
      <c r="K196" s="143"/>
      <c r="L196" s="143"/>
      <c r="M196" s="79"/>
    </row>
    <row r="197" spans="1:13" s="26" customFormat="1" ht="19.5" customHeight="1">
      <c r="A197" s="122"/>
      <c r="B197" s="108" t="s">
        <v>313</v>
      </c>
      <c r="C197" s="72"/>
      <c r="D197" s="148"/>
      <c r="E197" s="148"/>
      <c r="F197" s="60"/>
      <c r="G197" s="86"/>
      <c r="H197" s="86"/>
      <c r="I197" s="86"/>
      <c r="J197" s="86"/>
      <c r="K197" s="86"/>
      <c r="L197" s="86"/>
      <c r="M197" s="87"/>
    </row>
    <row r="198" spans="1:13" s="26" customFormat="1" ht="19.5" customHeight="1">
      <c r="A198" s="122" t="s">
        <v>211</v>
      </c>
      <c r="B198" s="51" t="s">
        <v>314</v>
      </c>
      <c r="C198" s="72">
        <v>22</v>
      </c>
      <c r="D198" s="148"/>
      <c r="E198" s="148"/>
      <c r="F198" s="60">
        <f>(E198+D198)*C198*1.2068</f>
        <v>0</v>
      </c>
      <c r="G198" s="86"/>
      <c r="H198" s="86"/>
      <c r="I198" s="86"/>
      <c r="J198" s="86"/>
      <c r="K198" s="86"/>
      <c r="L198" s="86"/>
      <c r="M198" s="87">
        <f aca="true" t="shared" si="14" ref="M198:M206">I198+H198+G198+J198+K198+L198</f>
        <v>0</v>
      </c>
    </row>
    <row r="199" spans="1:13" s="26" customFormat="1" ht="19.5" customHeight="1">
      <c r="A199" s="122" t="s">
        <v>212</v>
      </c>
      <c r="B199" s="51" t="s">
        <v>315</v>
      </c>
      <c r="C199" s="72">
        <v>4</v>
      </c>
      <c r="D199" s="148"/>
      <c r="E199" s="148"/>
      <c r="F199" s="60">
        <f>(E199+D199)*C199*1.2068</f>
        <v>0</v>
      </c>
      <c r="G199" s="141"/>
      <c r="H199" s="141"/>
      <c r="I199" s="141"/>
      <c r="J199" s="147"/>
      <c r="K199" s="147"/>
      <c r="L199" s="147"/>
      <c r="M199" s="87">
        <f t="shared" si="14"/>
        <v>0</v>
      </c>
    </row>
    <row r="200" spans="1:13" s="26" customFormat="1" ht="19.5" customHeight="1">
      <c r="A200" s="122" t="s">
        <v>213</v>
      </c>
      <c r="B200" s="51" t="s">
        <v>316</v>
      </c>
      <c r="C200" s="72">
        <v>2</v>
      </c>
      <c r="D200" s="148"/>
      <c r="E200" s="148"/>
      <c r="F200" s="60">
        <f>(E200+D200)*C200*1.2068</f>
        <v>0</v>
      </c>
      <c r="G200" s="141"/>
      <c r="H200" s="141"/>
      <c r="I200" s="141"/>
      <c r="J200" s="147"/>
      <c r="K200" s="147"/>
      <c r="L200" s="147"/>
      <c r="M200" s="87">
        <f t="shared" si="14"/>
        <v>0</v>
      </c>
    </row>
    <row r="201" spans="1:13" s="26" customFormat="1" ht="19.5" customHeight="1">
      <c r="A201" s="122" t="s">
        <v>214</v>
      </c>
      <c r="B201" s="51" t="s">
        <v>317</v>
      </c>
      <c r="C201" s="72">
        <v>7</v>
      </c>
      <c r="D201" s="148"/>
      <c r="E201" s="148"/>
      <c r="F201" s="60">
        <f>(E201+D201)*C201*1.2068</f>
        <v>0</v>
      </c>
      <c r="G201" s="141"/>
      <c r="H201" s="141"/>
      <c r="I201" s="141"/>
      <c r="J201" s="147"/>
      <c r="K201" s="147"/>
      <c r="L201" s="147"/>
      <c r="M201" s="87">
        <f t="shared" si="14"/>
        <v>0</v>
      </c>
    </row>
    <row r="202" spans="1:13" s="26" customFormat="1" ht="19.5" customHeight="1">
      <c r="A202" s="121"/>
      <c r="B202" s="108" t="s">
        <v>318</v>
      </c>
      <c r="C202" s="113"/>
      <c r="D202" s="244"/>
      <c r="E202" s="244"/>
      <c r="F202" s="60"/>
      <c r="G202" s="86"/>
      <c r="H202" s="86"/>
      <c r="I202" s="86"/>
      <c r="J202" s="86"/>
      <c r="K202" s="86"/>
      <c r="L202" s="86"/>
      <c r="M202" s="87">
        <f t="shared" si="14"/>
        <v>0</v>
      </c>
    </row>
    <row r="203" spans="1:13" s="26" customFormat="1" ht="19.5" customHeight="1">
      <c r="A203" s="121" t="s">
        <v>215</v>
      </c>
      <c r="B203" s="51" t="s">
        <v>402</v>
      </c>
      <c r="C203" s="72">
        <v>22</v>
      </c>
      <c r="D203" s="244"/>
      <c r="E203" s="244"/>
      <c r="F203" s="60">
        <f>(E203+D203)*C203*1.175</f>
        <v>0</v>
      </c>
      <c r="G203" s="86"/>
      <c r="H203" s="86"/>
      <c r="I203" s="86"/>
      <c r="J203" s="86"/>
      <c r="K203" s="86"/>
      <c r="L203" s="86"/>
      <c r="M203" s="87">
        <f t="shared" si="14"/>
        <v>0</v>
      </c>
    </row>
    <row r="204" spans="1:13" s="26" customFormat="1" ht="19.5" customHeight="1">
      <c r="A204" s="121" t="s">
        <v>216</v>
      </c>
      <c r="B204" s="51" t="s">
        <v>403</v>
      </c>
      <c r="C204" s="72">
        <v>4</v>
      </c>
      <c r="D204" s="244"/>
      <c r="E204" s="244"/>
      <c r="F204" s="60">
        <f>(E204+D204)*C204*1.175</f>
        <v>0</v>
      </c>
      <c r="G204" s="141"/>
      <c r="H204" s="141"/>
      <c r="I204" s="141"/>
      <c r="J204" s="147"/>
      <c r="K204" s="147"/>
      <c r="L204" s="147"/>
      <c r="M204" s="87">
        <f t="shared" si="14"/>
        <v>0</v>
      </c>
    </row>
    <row r="205" spans="1:13" s="26" customFormat="1" ht="19.5" customHeight="1">
      <c r="A205" s="121" t="s">
        <v>217</v>
      </c>
      <c r="B205" s="51" t="s">
        <v>405</v>
      </c>
      <c r="C205" s="72">
        <v>2</v>
      </c>
      <c r="D205" s="244"/>
      <c r="E205" s="244"/>
      <c r="F205" s="60">
        <f>(E205+D205)*C205*1.175</f>
        <v>0</v>
      </c>
      <c r="G205" s="141"/>
      <c r="H205" s="141"/>
      <c r="I205" s="141"/>
      <c r="J205" s="147"/>
      <c r="K205" s="147"/>
      <c r="L205" s="147"/>
      <c r="M205" s="87">
        <f t="shared" si="14"/>
        <v>0</v>
      </c>
    </row>
    <row r="206" spans="1:13" s="26" customFormat="1" ht="19.5" customHeight="1">
      <c r="A206" s="121" t="s">
        <v>218</v>
      </c>
      <c r="B206" s="51" t="s">
        <v>404</v>
      </c>
      <c r="C206" s="72">
        <v>7</v>
      </c>
      <c r="D206" s="244"/>
      <c r="E206" s="244"/>
      <c r="F206" s="60">
        <f>(E206+D206)*C206*1.175</f>
        <v>0</v>
      </c>
      <c r="G206" s="141"/>
      <c r="H206" s="141"/>
      <c r="I206" s="141"/>
      <c r="J206" s="147"/>
      <c r="K206" s="147"/>
      <c r="L206" s="147"/>
      <c r="M206" s="87">
        <f t="shared" si="14"/>
        <v>0</v>
      </c>
    </row>
    <row r="207" spans="1:13" s="26" customFormat="1" ht="19.5" customHeight="1">
      <c r="A207" s="120"/>
      <c r="B207" s="135" t="s">
        <v>14</v>
      </c>
      <c r="C207" s="14"/>
      <c r="D207" s="83"/>
      <c r="E207" s="83"/>
      <c r="F207" s="83">
        <f>SUM(F198:F206)</f>
        <v>0</v>
      </c>
      <c r="G207" s="83">
        <f>SUMPRODUCT(G197:G206,F197:F206)</f>
        <v>0</v>
      </c>
      <c r="H207" s="83">
        <f>SUMPRODUCT(H197:H206,F197:F206)</f>
        <v>0</v>
      </c>
      <c r="I207" s="83">
        <f>SUMPRODUCT(I197:I206,F197:F206)</f>
        <v>0</v>
      </c>
      <c r="J207" s="83">
        <f>SUMPRODUCT(J197:J206,F197:F206)</f>
        <v>0</v>
      </c>
      <c r="K207" s="83">
        <f>SUMPRODUCT(K197:K206,F197:F206)</f>
        <v>0</v>
      </c>
      <c r="L207" s="83">
        <f>SUMPRODUCT(L197:L206,F197:F206)</f>
        <v>0</v>
      </c>
      <c r="M207" s="84">
        <f>I207+H207+G207+L207+K207+J207</f>
        <v>0</v>
      </c>
    </row>
    <row r="208" spans="1:13" s="26" customFormat="1" ht="19.5" customHeight="1">
      <c r="A208" s="120"/>
      <c r="B208" s="135"/>
      <c r="C208" s="14"/>
      <c r="D208" s="83"/>
      <c r="E208" s="83"/>
      <c r="F208" s="83"/>
      <c r="G208" s="83"/>
      <c r="H208" s="83"/>
      <c r="I208" s="83"/>
      <c r="J208" s="83"/>
      <c r="K208" s="83"/>
      <c r="L208" s="83"/>
      <c r="M208" s="84"/>
    </row>
    <row r="209" spans="1:13" s="26" customFormat="1" ht="19.5" customHeight="1">
      <c r="A209" s="190" t="s">
        <v>219</v>
      </c>
      <c r="B209" s="108" t="s">
        <v>321</v>
      </c>
      <c r="C209" s="11"/>
      <c r="D209" s="70"/>
      <c r="E209" s="70"/>
      <c r="F209" s="70"/>
      <c r="G209" s="70"/>
      <c r="H209" s="70"/>
      <c r="I209" s="70"/>
      <c r="J209" s="70"/>
      <c r="K209" s="70"/>
      <c r="L209" s="70"/>
      <c r="M209" s="79"/>
    </row>
    <row r="210" spans="1:13" s="26" customFormat="1" ht="19.5" customHeight="1">
      <c r="A210" s="121" t="s">
        <v>220</v>
      </c>
      <c r="B210" s="51" t="s">
        <v>319</v>
      </c>
      <c r="C210" s="72">
        <v>4</v>
      </c>
      <c r="D210" s="60"/>
      <c r="E210" s="60"/>
      <c r="F210" s="60">
        <f>(E210+D210)*C210*1.2068</f>
        <v>0</v>
      </c>
      <c r="G210" s="86"/>
      <c r="H210" s="86"/>
      <c r="I210" s="86"/>
      <c r="J210" s="86"/>
      <c r="K210" s="86"/>
      <c r="L210" s="86"/>
      <c r="M210" s="87">
        <f>I210+H210+G210+J210+K210+L210</f>
        <v>0</v>
      </c>
    </row>
    <row r="211" spans="1:13" s="26" customFormat="1" ht="19.5" customHeight="1" thickBot="1">
      <c r="A211" s="252" t="s">
        <v>221</v>
      </c>
      <c r="B211" s="134" t="s">
        <v>406</v>
      </c>
      <c r="C211" s="124">
        <v>4</v>
      </c>
      <c r="D211" s="153"/>
      <c r="E211" s="153"/>
      <c r="F211" s="153">
        <f>(E211+D211)*C211*1.2068</f>
        <v>0</v>
      </c>
      <c r="G211" s="95"/>
      <c r="H211" s="95"/>
      <c r="I211" s="95"/>
      <c r="J211" s="95"/>
      <c r="K211" s="95"/>
      <c r="L211" s="95"/>
      <c r="M211" s="161">
        <f>I211+H211+G211+J211+K211+L211</f>
        <v>0</v>
      </c>
    </row>
    <row r="212" spans="1:13" s="26" customFormat="1" ht="19.5" customHeight="1" thickTop="1">
      <c r="A212" s="142" t="s">
        <v>222</v>
      </c>
      <c r="B212" s="140" t="s">
        <v>320</v>
      </c>
      <c r="C212" s="125">
        <v>41</v>
      </c>
      <c r="D212" s="151"/>
      <c r="E212" s="151"/>
      <c r="F212" s="154">
        <f>(E212+D212)*C212*1.2068</f>
        <v>0</v>
      </c>
      <c r="G212" s="96"/>
      <c r="H212" s="96"/>
      <c r="I212" s="96"/>
      <c r="J212" s="96"/>
      <c r="K212" s="96"/>
      <c r="L212" s="96"/>
      <c r="M212" s="162">
        <f>I212+H212+G212+J212+K212+L212</f>
        <v>0</v>
      </c>
    </row>
    <row r="213" spans="1:13" s="26" customFormat="1" ht="19.5" customHeight="1">
      <c r="A213" s="190"/>
      <c r="B213" s="108" t="s">
        <v>14</v>
      </c>
      <c r="C213" s="11"/>
      <c r="D213" s="70"/>
      <c r="E213" s="70"/>
      <c r="F213" s="70">
        <f>SUM(F210:F212)</f>
        <v>0</v>
      </c>
      <c r="G213" s="70">
        <f>SUMPRODUCT(G210:G212,F210:F212)</f>
        <v>0</v>
      </c>
      <c r="H213" s="70">
        <f>SUMPRODUCT(H210:H212,F210:F212)</f>
        <v>0</v>
      </c>
      <c r="I213" s="70">
        <f>SUMPRODUCT(I210:I212,F210:F212)</f>
        <v>0</v>
      </c>
      <c r="J213" s="70">
        <f>SUMPRODUCT(J210:J212,F210:F212)</f>
        <v>0</v>
      </c>
      <c r="K213" s="70">
        <f>SUMPRODUCT(K210:K212,F210:F212)</f>
        <v>0</v>
      </c>
      <c r="L213" s="70">
        <f>SUMPRODUCT(L210:L212,F210:F212)</f>
        <v>0</v>
      </c>
      <c r="M213" s="79">
        <f>I213+H213+G213+L213+K213+J213</f>
        <v>0</v>
      </c>
    </row>
    <row r="214" spans="1:13" s="26" customFormat="1" ht="19.5" customHeight="1">
      <c r="A214" s="190" t="s">
        <v>223</v>
      </c>
      <c r="B214" s="175" t="s">
        <v>322</v>
      </c>
      <c r="C214" s="11"/>
      <c r="D214" s="70"/>
      <c r="E214" s="70"/>
      <c r="F214" s="70"/>
      <c r="G214" s="70"/>
      <c r="H214" s="70"/>
      <c r="I214" s="70"/>
      <c r="J214" s="70"/>
      <c r="K214" s="70"/>
      <c r="L214" s="70"/>
      <c r="M214" s="79"/>
    </row>
    <row r="215" spans="1:13" s="26" customFormat="1" ht="19.5" customHeight="1">
      <c r="A215" s="122" t="s">
        <v>224</v>
      </c>
      <c r="B215" s="51" t="s">
        <v>332</v>
      </c>
      <c r="C215" s="72">
        <v>4</v>
      </c>
      <c r="D215" s="148"/>
      <c r="E215" s="148"/>
      <c r="F215" s="60">
        <f>(E215+D215)*C215*1.2068</f>
        <v>0</v>
      </c>
      <c r="G215" s="86"/>
      <c r="H215" s="86"/>
      <c r="I215" s="86"/>
      <c r="J215" s="86"/>
      <c r="K215" s="86"/>
      <c r="L215" s="86"/>
      <c r="M215" s="87">
        <f>I215+H215+G215+J215+K215+L215</f>
        <v>0</v>
      </c>
    </row>
    <row r="216" spans="1:13" s="26" customFormat="1" ht="19.5" customHeight="1">
      <c r="A216" s="122" t="s">
        <v>225</v>
      </c>
      <c r="B216" s="51" t="s">
        <v>333</v>
      </c>
      <c r="C216" s="72">
        <v>16</v>
      </c>
      <c r="D216" s="148"/>
      <c r="E216" s="148"/>
      <c r="F216" s="60">
        <f>(E216+D216)*C216*1.2068</f>
        <v>0</v>
      </c>
      <c r="G216" s="86"/>
      <c r="H216" s="86"/>
      <c r="I216" s="86"/>
      <c r="J216" s="86"/>
      <c r="K216" s="86"/>
      <c r="L216" s="86"/>
      <c r="M216" s="87">
        <f>I216+H216+G216+J216+K216+L216</f>
        <v>0</v>
      </c>
    </row>
    <row r="217" spans="1:13" s="26" customFormat="1" ht="19.5" customHeight="1">
      <c r="A217" s="122" t="s">
        <v>226</v>
      </c>
      <c r="B217" s="51" t="s">
        <v>334</v>
      </c>
      <c r="C217" s="72">
        <v>96</v>
      </c>
      <c r="D217" s="148"/>
      <c r="E217" s="148"/>
      <c r="F217" s="60">
        <f>(E217+D217)*C217*1.2068</f>
        <v>0</v>
      </c>
      <c r="G217" s="86"/>
      <c r="H217" s="86"/>
      <c r="I217" s="86"/>
      <c r="J217" s="86"/>
      <c r="K217" s="86"/>
      <c r="L217" s="86"/>
      <c r="M217" s="87">
        <f>I217+H217+G217+J217+K217+L217</f>
        <v>0</v>
      </c>
    </row>
    <row r="218" spans="1:13" s="26" customFormat="1" ht="19.5" customHeight="1">
      <c r="A218" s="123"/>
      <c r="B218" s="175" t="s">
        <v>14</v>
      </c>
      <c r="C218" s="11"/>
      <c r="D218" s="70"/>
      <c r="E218" s="70"/>
      <c r="F218" s="70">
        <f>SUM(F215:F217)</f>
        <v>0</v>
      </c>
      <c r="G218" s="70">
        <f>SUMPRODUCT(G215:G217,F215:F217)</f>
        <v>0</v>
      </c>
      <c r="H218" s="70">
        <f>SUMPRODUCT(H215:H217,F215:F217)</f>
        <v>0</v>
      </c>
      <c r="I218" s="70">
        <f>SUMPRODUCT(I215:I217,F215:F217)</f>
        <v>0</v>
      </c>
      <c r="J218" s="70">
        <f>SUMPRODUCT(J215:J217,F215:F217)</f>
        <v>0</v>
      </c>
      <c r="K218" s="70">
        <f>SUMPRODUCT(K215:K217,F215:F217)</f>
        <v>0</v>
      </c>
      <c r="L218" s="70">
        <f>SUMPRODUCT(L215:L217,F215:F217)</f>
        <v>0</v>
      </c>
      <c r="M218" s="84">
        <f>I218+H218+G218+L218+K218+J218</f>
        <v>0</v>
      </c>
    </row>
    <row r="219" spans="1:13" s="26" customFormat="1" ht="19.5" customHeight="1">
      <c r="A219" s="119"/>
      <c r="B219" s="108"/>
      <c r="C219" s="11"/>
      <c r="D219" s="70"/>
      <c r="E219" s="70"/>
      <c r="F219" s="70"/>
      <c r="G219" s="70"/>
      <c r="H219" s="245"/>
      <c r="I219" s="70"/>
      <c r="J219" s="70"/>
      <c r="K219" s="70"/>
      <c r="L219" s="70"/>
      <c r="M219" s="79"/>
    </row>
    <row r="220" spans="1:13" s="26" customFormat="1" ht="19.5" customHeight="1">
      <c r="A220" s="123" t="s">
        <v>227</v>
      </c>
      <c r="B220" s="175" t="s">
        <v>96</v>
      </c>
      <c r="C220" s="72"/>
      <c r="D220" s="83"/>
      <c r="E220" s="83"/>
      <c r="F220" s="83"/>
      <c r="G220" s="83"/>
      <c r="H220" s="83"/>
      <c r="I220" s="83"/>
      <c r="J220" s="143"/>
      <c r="K220" s="143"/>
      <c r="L220" s="143"/>
      <c r="M220" s="79"/>
    </row>
    <row r="221" spans="1:13" s="26" customFormat="1" ht="19.5" customHeight="1">
      <c r="A221" s="118" t="s">
        <v>53</v>
      </c>
      <c r="B221" s="51" t="s">
        <v>395</v>
      </c>
      <c r="C221" s="72">
        <v>1</v>
      </c>
      <c r="D221" s="148"/>
      <c r="E221" s="148"/>
      <c r="F221" s="60">
        <f aca="true" t="shared" si="15" ref="F221:F226">(E221+D221)*C221*1.2068</f>
        <v>0</v>
      </c>
      <c r="G221" s="86"/>
      <c r="H221" s="86"/>
      <c r="I221" s="86"/>
      <c r="J221" s="86"/>
      <c r="K221" s="86"/>
      <c r="L221" s="86"/>
      <c r="M221" s="87">
        <f aca="true" t="shared" si="16" ref="M221:M226">I221+H221+G221+J221+K221+L221</f>
        <v>0</v>
      </c>
    </row>
    <row r="222" spans="1:13" s="26" customFormat="1" ht="19.5" customHeight="1">
      <c r="A222" s="118" t="s">
        <v>54</v>
      </c>
      <c r="B222" s="138" t="s">
        <v>422</v>
      </c>
      <c r="C222" s="72">
        <v>1</v>
      </c>
      <c r="D222" s="148"/>
      <c r="E222" s="148"/>
      <c r="F222" s="60">
        <f t="shared" si="15"/>
        <v>0</v>
      </c>
      <c r="G222" s="86"/>
      <c r="H222" s="86"/>
      <c r="I222" s="86"/>
      <c r="J222" s="86"/>
      <c r="K222" s="86"/>
      <c r="L222" s="86"/>
      <c r="M222" s="87">
        <f t="shared" si="16"/>
        <v>0</v>
      </c>
    </row>
    <row r="223" spans="1:13" s="26" customFormat="1" ht="19.5" customHeight="1">
      <c r="A223" s="118" t="s">
        <v>56</v>
      </c>
      <c r="B223" s="138" t="s">
        <v>396</v>
      </c>
      <c r="C223" s="72">
        <v>4</v>
      </c>
      <c r="D223" s="148"/>
      <c r="E223" s="148"/>
      <c r="F223" s="60">
        <f t="shared" si="15"/>
        <v>0</v>
      </c>
      <c r="G223" s="86"/>
      <c r="H223" s="86"/>
      <c r="I223" s="86"/>
      <c r="J223" s="86"/>
      <c r="K223" s="86"/>
      <c r="L223" s="86"/>
      <c r="M223" s="87">
        <f t="shared" si="16"/>
        <v>0</v>
      </c>
    </row>
    <row r="224" spans="1:13" s="26" customFormat="1" ht="19.5" customHeight="1">
      <c r="A224" s="118" t="s">
        <v>59</v>
      </c>
      <c r="B224" s="138" t="s">
        <v>397</v>
      </c>
      <c r="C224" s="72">
        <v>1</v>
      </c>
      <c r="D224" s="148"/>
      <c r="E224" s="148"/>
      <c r="F224" s="60">
        <f t="shared" si="15"/>
        <v>0</v>
      </c>
      <c r="G224" s="141"/>
      <c r="H224" s="141"/>
      <c r="I224" s="141"/>
      <c r="J224" s="147"/>
      <c r="K224" s="86"/>
      <c r="L224" s="147"/>
      <c r="M224" s="87">
        <f t="shared" si="16"/>
        <v>0</v>
      </c>
    </row>
    <row r="225" spans="1:13" s="26" customFormat="1" ht="19.5" customHeight="1">
      <c r="A225" s="118" t="s">
        <v>61</v>
      </c>
      <c r="B225" s="51" t="s">
        <v>431</v>
      </c>
      <c r="C225" s="72">
        <v>31</v>
      </c>
      <c r="D225" s="60"/>
      <c r="E225" s="60"/>
      <c r="F225" s="60">
        <f t="shared" si="15"/>
        <v>0</v>
      </c>
      <c r="G225" s="141"/>
      <c r="H225" s="141"/>
      <c r="I225" s="141"/>
      <c r="J225" s="147"/>
      <c r="K225" s="86"/>
      <c r="L225" s="147"/>
      <c r="M225" s="87">
        <f t="shared" si="16"/>
        <v>0</v>
      </c>
    </row>
    <row r="226" spans="1:13" s="26" customFormat="1" ht="19.5" customHeight="1">
      <c r="A226" s="118" t="s">
        <v>323</v>
      </c>
      <c r="B226" s="51" t="s">
        <v>324</v>
      </c>
      <c r="C226" s="72">
        <v>14</v>
      </c>
      <c r="D226" s="244"/>
      <c r="E226" s="148"/>
      <c r="F226" s="60">
        <f t="shared" si="15"/>
        <v>0</v>
      </c>
      <c r="G226" s="141"/>
      <c r="H226" s="141"/>
      <c r="I226" s="141"/>
      <c r="J226" s="147"/>
      <c r="K226" s="86"/>
      <c r="L226" s="147"/>
      <c r="M226" s="87">
        <f t="shared" si="16"/>
        <v>0</v>
      </c>
    </row>
    <row r="227" spans="1:13" s="26" customFormat="1" ht="19.5" customHeight="1">
      <c r="A227" s="118"/>
      <c r="B227" s="108" t="s">
        <v>14</v>
      </c>
      <c r="C227" s="6"/>
      <c r="D227" s="83"/>
      <c r="E227" s="83"/>
      <c r="F227" s="83">
        <f>SUM(F221:F226)</f>
        <v>0</v>
      </c>
      <c r="G227" s="83">
        <f>SUMPRODUCT(G221:G226,F221:F226)</f>
        <v>0</v>
      </c>
      <c r="H227" s="83">
        <f>SUMPRODUCT(H221:H226,F221:F226)</f>
        <v>0</v>
      </c>
      <c r="I227" s="83">
        <f>SUMPRODUCT(I221:I226,F221:F226)</f>
        <v>0</v>
      </c>
      <c r="J227" s="143">
        <f>SUMPRODUCT(J221:J226,F221:F226)</f>
        <v>0</v>
      </c>
      <c r="K227" s="143">
        <f>SUMPRODUCT(K221:K226,F221:F226)</f>
        <v>0</v>
      </c>
      <c r="L227" s="143">
        <f>SUMPRODUCT(L221:L226,F221:F226)</f>
        <v>0</v>
      </c>
      <c r="M227" s="79">
        <f>I227+H227+G227+L227+K227+J227</f>
        <v>0</v>
      </c>
    </row>
    <row r="228" spans="1:13" s="26" customFormat="1" ht="19.5" customHeight="1">
      <c r="A228" s="119"/>
      <c r="B228" s="108"/>
      <c r="C228" s="11"/>
      <c r="D228" s="83"/>
      <c r="E228" s="83"/>
      <c r="F228" s="83"/>
      <c r="G228" s="83"/>
      <c r="H228" s="83"/>
      <c r="I228" s="83"/>
      <c r="J228" s="143"/>
      <c r="K228" s="143"/>
      <c r="L228" s="143"/>
      <c r="M228" s="79"/>
    </row>
    <row r="229" spans="1:13" s="26" customFormat="1" ht="19.5" customHeight="1">
      <c r="A229" s="190" t="s">
        <v>228</v>
      </c>
      <c r="B229" s="175" t="s">
        <v>31</v>
      </c>
      <c r="C229" s="11" t="s">
        <v>9</v>
      </c>
      <c r="D229" s="83"/>
      <c r="E229" s="83"/>
      <c r="F229" s="83"/>
      <c r="G229" s="83"/>
      <c r="H229" s="83"/>
      <c r="I229" s="83"/>
      <c r="J229" s="143"/>
      <c r="K229" s="143"/>
      <c r="L229" s="143"/>
      <c r="M229" s="79"/>
    </row>
    <row r="230" spans="1:13" s="26" customFormat="1" ht="19.5" customHeight="1">
      <c r="A230" s="121" t="s">
        <v>229</v>
      </c>
      <c r="B230" s="272" t="s">
        <v>426</v>
      </c>
      <c r="C230" s="72">
        <v>781</v>
      </c>
      <c r="D230" s="148"/>
      <c r="E230" s="148"/>
      <c r="F230" s="60">
        <f>(E230+D230)*C230*1.175</f>
        <v>0</v>
      </c>
      <c r="G230" s="141"/>
      <c r="H230" s="141"/>
      <c r="I230" s="141"/>
      <c r="J230" s="147"/>
      <c r="K230" s="147"/>
      <c r="L230" s="147"/>
      <c r="M230" s="87">
        <f aca="true" t="shared" si="17" ref="M230:M235">I230+H230+G230+J230+K230+L230</f>
        <v>0</v>
      </c>
    </row>
    <row r="231" spans="1:13" s="26" customFormat="1" ht="19.5" customHeight="1">
      <c r="A231" s="121" t="s">
        <v>325</v>
      </c>
      <c r="B231" s="138" t="s">
        <v>64</v>
      </c>
      <c r="C231" s="72">
        <v>774</v>
      </c>
      <c r="D231" s="148"/>
      <c r="E231" s="148"/>
      <c r="F231" s="60">
        <f>(E231+D231)*C231*1.175</f>
        <v>0</v>
      </c>
      <c r="G231" s="141"/>
      <c r="H231" s="141"/>
      <c r="I231" s="141"/>
      <c r="J231" s="147"/>
      <c r="K231" s="147"/>
      <c r="L231" s="147"/>
      <c r="M231" s="87">
        <f t="shared" si="17"/>
        <v>0</v>
      </c>
    </row>
    <row r="232" spans="1:13" s="26" customFormat="1" ht="19.5" customHeight="1">
      <c r="A232" s="121" t="s">
        <v>326</v>
      </c>
      <c r="B232" s="138" t="s">
        <v>57</v>
      </c>
      <c r="C232" s="72">
        <v>72</v>
      </c>
      <c r="D232" s="148"/>
      <c r="E232" s="148"/>
      <c r="F232" s="60">
        <f>(E232+D232)*C232*1.2068</f>
        <v>0</v>
      </c>
      <c r="G232" s="141"/>
      <c r="H232" s="141"/>
      <c r="I232" s="141"/>
      <c r="J232" s="147"/>
      <c r="K232" s="147"/>
      <c r="L232" s="147"/>
      <c r="M232" s="87">
        <f t="shared" si="17"/>
        <v>0</v>
      </c>
    </row>
    <row r="233" spans="1:13" s="26" customFormat="1" ht="19.5" customHeight="1">
      <c r="A233" s="121" t="s">
        <v>327</v>
      </c>
      <c r="B233" s="138" t="s">
        <v>60</v>
      </c>
      <c r="C233" s="72">
        <v>42</v>
      </c>
      <c r="D233" s="148"/>
      <c r="E233" s="148"/>
      <c r="F233" s="60">
        <f>(E233+D233)*C233*1.2068</f>
        <v>0</v>
      </c>
      <c r="G233" s="141"/>
      <c r="H233" s="141"/>
      <c r="I233" s="141"/>
      <c r="J233" s="147"/>
      <c r="K233" s="147"/>
      <c r="L233" s="147"/>
      <c r="M233" s="87">
        <f t="shared" si="17"/>
        <v>0</v>
      </c>
    </row>
    <row r="234" spans="1:13" s="26" customFormat="1" ht="19.5" customHeight="1">
      <c r="A234" s="121" t="s">
        <v>328</v>
      </c>
      <c r="B234" s="138" t="s">
        <v>62</v>
      </c>
      <c r="C234" s="72">
        <v>117</v>
      </c>
      <c r="D234" s="148"/>
      <c r="E234" s="148"/>
      <c r="F234" s="60">
        <f>(E234+D234)*C234*1.2068</f>
        <v>0</v>
      </c>
      <c r="G234" s="141"/>
      <c r="H234" s="141"/>
      <c r="I234" s="141"/>
      <c r="J234" s="147"/>
      <c r="K234" s="147"/>
      <c r="L234" s="147"/>
      <c r="M234" s="87">
        <f t="shared" si="17"/>
        <v>0</v>
      </c>
    </row>
    <row r="235" spans="1:13" s="26" customFormat="1" ht="19.5" customHeight="1">
      <c r="A235" s="121" t="s">
        <v>329</v>
      </c>
      <c r="B235" s="138" t="s">
        <v>63</v>
      </c>
      <c r="C235" s="72">
        <v>1</v>
      </c>
      <c r="D235" s="148"/>
      <c r="E235" s="148"/>
      <c r="F235" s="60">
        <f>(E235+D235)*C235*1.2068</f>
        <v>0</v>
      </c>
      <c r="G235" s="141"/>
      <c r="H235" s="141"/>
      <c r="I235" s="141"/>
      <c r="J235" s="147"/>
      <c r="K235" s="147"/>
      <c r="L235" s="147"/>
      <c r="M235" s="87">
        <f t="shared" si="17"/>
        <v>0</v>
      </c>
    </row>
    <row r="236" spans="1:13" s="26" customFormat="1" ht="19.5" customHeight="1">
      <c r="A236" s="119"/>
      <c r="B236" s="25" t="s">
        <v>14</v>
      </c>
      <c r="C236" s="11" t="s">
        <v>9</v>
      </c>
      <c r="D236" s="83"/>
      <c r="E236" s="83"/>
      <c r="F236" s="83">
        <f>SUM(F230:F235)</f>
        <v>0</v>
      </c>
      <c r="G236" s="83">
        <f>SUMPRODUCT(G230:G235,F230:F235)</f>
        <v>0</v>
      </c>
      <c r="H236" s="83">
        <f>SUMPRODUCT(H230:H235,F230:F235)</f>
        <v>0</v>
      </c>
      <c r="I236" s="83">
        <f>SUMPRODUCT(I230:I235,F230:F235)</f>
        <v>0</v>
      </c>
      <c r="J236" s="143">
        <f>SUMPRODUCT(J230:J235,F230:F235)</f>
        <v>0</v>
      </c>
      <c r="K236" s="143">
        <f>SUMPRODUCT(K230:K235,F230:F235)</f>
        <v>0</v>
      </c>
      <c r="L236" s="143">
        <f>SUMPRODUCT(L230:L235,F230:F235)</f>
        <v>0</v>
      </c>
      <c r="M236" s="79">
        <f>I236+H236+G236+L236+K236+J236</f>
        <v>0</v>
      </c>
    </row>
    <row r="237" spans="1:13" s="26" customFormat="1" ht="19.5" customHeight="1">
      <c r="A237" s="119"/>
      <c r="B237" s="108"/>
      <c r="C237" s="11"/>
      <c r="D237" s="70"/>
      <c r="E237" s="70"/>
      <c r="F237" s="70"/>
      <c r="G237" s="70"/>
      <c r="H237" s="70"/>
      <c r="I237" s="70"/>
      <c r="J237" s="70"/>
      <c r="K237" s="70"/>
      <c r="L237" s="70"/>
      <c r="M237" s="79"/>
    </row>
    <row r="238" spans="1:13" s="26" customFormat="1" ht="19.5" customHeight="1">
      <c r="A238" s="190" t="s">
        <v>230</v>
      </c>
      <c r="B238" s="175" t="s">
        <v>97</v>
      </c>
      <c r="C238" s="11"/>
      <c r="D238" s="70"/>
      <c r="E238" s="70"/>
      <c r="F238" s="70"/>
      <c r="G238" s="70"/>
      <c r="H238" s="70"/>
      <c r="I238" s="70"/>
      <c r="J238" s="70"/>
      <c r="K238" s="70"/>
      <c r="L238" s="70"/>
      <c r="M238" s="79"/>
    </row>
    <row r="239" spans="1:13" s="26" customFormat="1" ht="19.5" customHeight="1">
      <c r="A239" s="121" t="s">
        <v>231</v>
      </c>
      <c r="B239" s="138" t="s">
        <v>399</v>
      </c>
      <c r="C239" s="72">
        <v>152</v>
      </c>
      <c r="D239" s="148"/>
      <c r="E239" s="148"/>
      <c r="F239" s="60">
        <f aca="true" t="shared" si="18" ref="F239:F244">(E239+D239)*C239*1.2068</f>
        <v>0</v>
      </c>
      <c r="G239" s="141"/>
      <c r="H239" s="141"/>
      <c r="I239" s="141"/>
      <c r="J239" s="147"/>
      <c r="K239" s="147"/>
      <c r="L239" s="147"/>
      <c r="M239" s="87">
        <f aca="true" t="shared" si="19" ref="M239:M244">I239+H239+G239+J239+K239+L239</f>
        <v>0</v>
      </c>
    </row>
    <row r="240" spans="1:13" s="26" customFormat="1" ht="19.5" customHeight="1">
      <c r="A240" s="121" t="s">
        <v>232</v>
      </c>
      <c r="B240" s="51" t="s">
        <v>400</v>
      </c>
      <c r="C240" s="72">
        <v>1496</v>
      </c>
      <c r="D240" s="60"/>
      <c r="E240" s="60"/>
      <c r="F240" s="60">
        <f t="shared" si="18"/>
        <v>0</v>
      </c>
      <c r="G240" s="141"/>
      <c r="H240" s="141"/>
      <c r="I240" s="141"/>
      <c r="J240" s="147"/>
      <c r="K240" s="147"/>
      <c r="L240" s="147"/>
      <c r="M240" s="87">
        <f t="shared" si="19"/>
        <v>0</v>
      </c>
    </row>
    <row r="241" spans="1:13" s="26" customFormat="1" ht="19.5" customHeight="1">
      <c r="A241" s="121" t="s">
        <v>233</v>
      </c>
      <c r="B241" s="138" t="s">
        <v>398</v>
      </c>
      <c r="C241" s="72">
        <v>1648</v>
      </c>
      <c r="D241" s="60"/>
      <c r="E241" s="60"/>
      <c r="F241" s="60">
        <f t="shared" si="18"/>
        <v>0</v>
      </c>
      <c r="G241" s="141"/>
      <c r="H241" s="141"/>
      <c r="I241" s="141"/>
      <c r="J241" s="147"/>
      <c r="K241" s="147"/>
      <c r="L241" s="147"/>
      <c r="M241" s="87">
        <f t="shared" si="19"/>
        <v>0</v>
      </c>
    </row>
    <row r="242" spans="1:13" s="26" customFormat="1" ht="19.5" customHeight="1">
      <c r="A242" s="121" t="s">
        <v>234</v>
      </c>
      <c r="B242" s="138" t="s">
        <v>238</v>
      </c>
      <c r="C242" s="72">
        <v>99</v>
      </c>
      <c r="D242" s="60"/>
      <c r="E242" s="60"/>
      <c r="F242" s="60">
        <f t="shared" si="18"/>
        <v>0</v>
      </c>
      <c r="G242" s="141"/>
      <c r="H242" s="141"/>
      <c r="I242" s="141"/>
      <c r="J242" s="147"/>
      <c r="K242" s="147"/>
      <c r="L242" s="147"/>
      <c r="M242" s="87">
        <f t="shared" si="19"/>
        <v>0</v>
      </c>
    </row>
    <row r="243" spans="1:13" s="26" customFormat="1" ht="19.5" customHeight="1">
      <c r="A243" s="121" t="s">
        <v>235</v>
      </c>
      <c r="B243" s="51" t="s">
        <v>330</v>
      </c>
      <c r="C243" s="72">
        <v>8</v>
      </c>
      <c r="D243" s="60"/>
      <c r="E243" s="60"/>
      <c r="F243" s="60">
        <f t="shared" si="18"/>
        <v>0</v>
      </c>
      <c r="G243" s="141"/>
      <c r="H243" s="141"/>
      <c r="I243" s="141"/>
      <c r="J243" s="147"/>
      <c r="K243" s="147"/>
      <c r="L243" s="147"/>
      <c r="M243" s="87">
        <f t="shared" si="19"/>
        <v>0</v>
      </c>
    </row>
    <row r="244" spans="1:13" s="26" customFormat="1" ht="19.5" customHeight="1">
      <c r="A244" s="121" t="s">
        <v>236</v>
      </c>
      <c r="B244" s="138" t="s">
        <v>98</v>
      </c>
      <c r="C244" s="72">
        <v>1</v>
      </c>
      <c r="D244" s="148"/>
      <c r="E244" s="148"/>
      <c r="F244" s="60">
        <f t="shared" si="18"/>
        <v>0</v>
      </c>
      <c r="G244" s="141"/>
      <c r="H244" s="141"/>
      <c r="I244" s="141"/>
      <c r="J244" s="147"/>
      <c r="K244" s="147"/>
      <c r="L244" s="147"/>
      <c r="M244" s="87">
        <f t="shared" si="19"/>
        <v>0</v>
      </c>
    </row>
    <row r="245" spans="1:13" s="26" customFormat="1" ht="19.5" customHeight="1">
      <c r="A245" s="120"/>
      <c r="B245" s="135" t="s">
        <v>14</v>
      </c>
      <c r="C245" s="72"/>
      <c r="D245" s="83"/>
      <c r="E245" s="83"/>
      <c r="F245" s="83">
        <f>SUM(F239:F244)</f>
        <v>0</v>
      </c>
      <c r="G245" s="83">
        <f>SUMPRODUCT(G239:G244,F239:F244)</f>
        <v>0</v>
      </c>
      <c r="H245" s="83">
        <f>SUMPRODUCT(H239:H244,F239:F244)</f>
        <v>0</v>
      </c>
      <c r="I245" s="83">
        <f>SUMPRODUCT(I239:I244,F239:F244)</f>
        <v>0</v>
      </c>
      <c r="J245" s="83">
        <f>SUMPRODUCT(J239:J244,F239:F244)</f>
        <v>0</v>
      </c>
      <c r="K245" s="83">
        <f>SUMPRODUCT(K239:K244,F239:F244)</f>
        <v>0</v>
      </c>
      <c r="L245" s="83">
        <f>SUMPRODUCT(L239:L244,F239:F244)</f>
        <v>0</v>
      </c>
      <c r="M245" s="84">
        <f>I245+H245+G245+L245+K245+J245</f>
        <v>0</v>
      </c>
    </row>
    <row r="246" spans="1:13" s="26" customFormat="1" ht="19.5" customHeight="1">
      <c r="A246" s="119"/>
      <c r="B246" s="108"/>
      <c r="C246" s="11"/>
      <c r="D246" s="70"/>
      <c r="E246" s="70"/>
      <c r="F246" s="70"/>
      <c r="G246" s="70"/>
      <c r="H246" s="70"/>
      <c r="I246" s="70"/>
      <c r="J246" s="70"/>
      <c r="K246" s="70"/>
      <c r="L246" s="70"/>
      <c r="M246" s="79"/>
    </row>
    <row r="247" spans="1:13" s="26" customFormat="1" ht="19.5" customHeight="1">
      <c r="A247" s="123" t="s">
        <v>237</v>
      </c>
      <c r="B247" s="175" t="s">
        <v>302</v>
      </c>
      <c r="C247" s="97"/>
      <c r="D247" s="165"/>
      <c r="E247" s="165"/>
      <c r="F247" s="165"/>
      <c r="G247" s="165"/>
      <c r="H247" s="165"/>
      <c r="I247" s="165"/>
      <c r="J247" s="165"/>
      <c r="K247" s="165"/>
      <c r="L247" s="165"/>
      <c r="M247" s="93"/>
    </row>
    <row r="248" spans="1:13" s="26" customFormat="1" ht="19.5" customHeight="1">
      <c r="A248" s="121" t="s">
        <v>254</v>
      </c>
      <c r="B248" s="272" t="s">
        <v>412</v>
      </c>
      <c r="C248" s="72">
        <v>133</v>
      </c>
      <c r="D248" s="148"/>
      <c r="E248" s="148"/>
      <c r="F248" s="60">
        <f>(E248+D248)*C248*1.2068</f>
        <v>0</v>
      </c>
      <c r="G248" s="141"/>
      <c r="H248" s="141"/>
      <c r="I248" s="141"/>
      <c r="J248" s="141"/>
      <c r="K248" s="141"/>
      <c r="L248" s="147"/>
      <c r="M248" s="87">
        <f>I248+H248+G248+J248+K248+L248</f>
        <v>0</v>
      </c>
    </row>
    <row r="249" spans="1:13" s="26" customFormat="1" ht="19.5" customHeight="1">
      <c r="A249" s="121" t="s">
        <v>414</v>
      </c>
      <c r="B249" s="272" t="s">
        <v>413</v>
      </c>
      <c r="C249" s="72">
        <v>128</v>
      </c>
      <c r="D249" s="148"/>
      <c r="E249" s="148"/>
      <c r="F249" s="60">
        <f>(E249+D249)*C249*1.2068</f>
        <v>0</v>
      </c>
      <c r="G249" s="141"/>
      <c r="H249" s="141"/>
      <c r="I249" s="141"/>
      <c r="J249" s="141"/>
      <c r="K249" s="141"/>
      <c r="L249" s="147"/>
      <c r="M249" s="87">
        <f>I249+H249+G249+J249+K249+L249</f>
        <v>0</v>
      </c>
    </row>
    <row r="250" spans="1:13" s="26" customFormat="1" ht="19.5" customHeight="1" thickBot="1">
      <c r="A250" s="265"/>
      <c r="B250" s="163" t="s">
        <v>14</v>
      </c>
      <c r="C250" s="267"/>
      <c r="D250" s="156"/>
      <c r="E250" s="156"/>
      <c r="F250" s="156">
        <f>SUM(F248:F249)</f>
        <v>0</v>
      </c>
      <c r="G250" s="156">
        <f>SUMPRODUCT(G248:G249,F248:F249)</f>
        <v>0</v>
      </c>
      <c r="H250" s="156">
        <f>SUMPRODUCT(H248:H249,F248:F249)</f>
        <v>0</v>
      </c>
      <c r="I250" s="156">
        <f>SUMPRODUCT(I248:I249,F248:F249)</f>
        <v>0</v>
      </c>
      <c r="J250" s="156">
        <f>SUMPRODUCT(J248:J249,F248:F249)</f>
        <v>0</v>
      </c>
      <c r="K250" s="156">
        <f>SUMPRODUCT(K248:K249,F248:F249)</f>
        <v>0</v>
      </c>
      <c r="L250" s="156">
        <f>SUMPRODUCT(L248:L249,F248:F249)</f>
        <v>0</v>
      </c>
      <c r="M250" s="88">
        <f>I250+H250+G250+L250+K250+J250</f>
        <v>0</v>
      </c>
    </row>
    <row r="251" spans="1:13" s="26" customFormat="1" ht="19.5" customHeight="1" thickTop="1">
      <c r="A251" s="255" t="s">
        <v>239</v>
      </c>
      <c r="B251" s="174" t="s">
        <v>32</v>
      </c>
      <c r="C251" s="270"/>
      <c r="D251" s="159"/>
      <c r="E251" s="159"/>
      <c r="F251" s="159"/>
      <c r="G251" s="159"/>
      <c r="H251" s="159"/>
      <c r="I251" s="159"/>
      <c r="J251" s="159"/>
      <c r="K251" s="159"/>
      <c r="L251" s="159"/>
      <c r="M251" s="160"/>
    </row>
    <row r="252" spans="1:13" s="26" customFormat="1" ht="19.5" customHeight="1">
      <c r="A252" s="122" t="s">
        <v>240</v>
      </c>
      <c r="B252" s="138" t="s">
        <v>99</v>
      </c>
      <c r="C252" s="72">
        <v>60</v>
      </c>
      <c r="D252" s="148"/>
      <c r="E252" s="148"/>
      <c r="F252" s="60">
        <f>(E252+D252)*C252*1.2068</f>
        <v>0</v>
      </c>
      <c r="G252" s="141"/>
      <c r="H252" s="141"/>
      <c r="I252" s="141"/>
      <c r="J252" s="147"/>
      <c r="K252" s="147"/>
      <c r="L252" s="147"/>
      <c r="M252" s="87">
        <f aca="true" t="shared" si="20" ref="M252:M260">I252+H252+G252+J252+K252+L252</f>
        <v>0</v>
      </c>
    </row>
    <row r="253" spans="1:13" s="26" customFormat="1" ht="19.5" customHeight="1">
      <c r="A253" s="121" t="s">
        <v>241</v>
      </c>
      <c r="B253" s="51" t="s">
        <v>331</v>
      </c>
      <c r="C253" s="72">
        <v>85</v>
      </c>
      <c r="D253" s="148"/>
      <c r="E253" s="148"/>
      <c r="F253" s="60">
        <f aca="true" t="shared" si="21" ref="F253:F260">(E253+D253)*C253*1.2068</f>
        <v>0</v>
      </c>
      <c r="G253" s="86"/>
      <c r="H253" s="86"/>
      <c r="I253" s="86"/>
      <c r="J253" s="86"/>
      <c r="K253" s="86"/>
      <c r="L253" s="86"/>
      <c r="M253" s="87">
        <f t="shared" si="20"/>
        <v>0</v>
      </c>
    </row>
    <row r="254" spans="1:13" s="26" customFormat="1" ht="19.5" customHeight="1">
      <c r="A254" s="121" t="s">
        <v>242</v>
      </c>
      <c r="B254" s="272" t="s">
        <v>100</v>
      </c>
      <c r="C254" s="72">
        <v>2</v>
      </c>
      <c r="D254" s="148"/>
      <c r="E254" s="148"/>
      <c r="F254" s="60">
        <f t="shared" si="21"/>
        <v>0</v>
      </c>
      <c r="G254" s="86"/>
      <c r="H254" s="86"/>
      <c r="I254" s="86"/>
      <c r="J254" s="86"/>
      <c r="K254" s="86"/>
      <c r="L254" s="86"/>
      <c r="M254" s="87">
        <f t="shared" si="20"/>
        <v>0</v>
      </c>
    </row>
    <row r="255" spans="1:13" s="26" customFormat="1" ht="19.5" customHeight="1">
      <c r="A255" s="122" t="s">
        <v>243</v>
      </c>
      <c r="B255" s="275" t="s">
        <v>401</v>
      </c>
      <c r="C255" s="276">
        <v>2</v>
      </c>
      <c r="D255" s="261"/>
      <c r="E255" s="261"/>
      <c r="F255" s="277">
        <f t="shared" si="21"/>
        <v>0</v>
      </c>
      <c r="G255" s="278"/>
      <c r="H255" s="278"/>
      <c r="I255" s="278"/>
      <c r="J255" s="278"/>
      <c r="K255" s="278"/>
      <c r="L255" s="278"/>
      <c r="M255" s="279">
        <f t="shared" si="20"/>
        <v>0</v>
      </c>
    </row>
    <row r="256" spans="1:13" s="26" customFormat="1" ht="19.5" customHeight="1">
      <c r="A256" s="122" t="s">
        <v>244</v>
      </c>
      <c r="B256" s="251" t="s">
        <v>415</v>
      </c>
      <c r="C256" s="72">
        <v>1</v>
      </c>
      <c r="D256" s="148"/>
      <c r="E256" s="148"/>
      <c r="F256" s="60">
        <f t="shared" si="21"/>
        <v>0</v>
      </c>
      <c r="G256" s="141"/>
      <c r="H256" s="141"/>
      <c r="I256" s="141"/>
      <c r="J256" s="147"/>
      <c r="K256" s="147"/>
      <c r="L256" s="147"/>
      <c r="M256" s="87">
        <f t="shared" si="20"/>
        <v>0</v>
      </c>
    </row>
    <row r="257" spans="1:13" s="26" customFormat="1" ht="19.5" customHeight="1">
      <c r="A257" s="122" t="s">
        <v>245</v>
      </c>
      <c r="B257" s="251" t="s">
        <v>416</v>
      </c>
      <c r="C257" s="72">
        <v>3</v>
      </c>
      <c r="D257" s="148"/>
      <c r="E257" s="148"/>
      <c r="F257" s="60">
        <f t="shared" si="21"/>
        <v>0</v>
      </c>
      <c r="G257" s="141"/>
      <c r="H257" s="141"/>
      <c r="I257" s="141"/>
      <c r="J257" s="147"/>
      <c r="K257" s="147"/>
      <c r="L257" s="147"/>
      <c r="M257" s="87">
        <f t="shared" si="20"/>
        <v>0</v>
      </c>
    </row>
    <row r="258" spans="1:13" s="26" customFormat="1" ht="19.5" customHeight="1">
      <c r="A258" s="122" t="s">
        <v>246</v>
      </c>
      <c r="B258" s="251" t="s">
        <v>417</v>
      </c>
      <c r="C258" s="72">
        <v>1</v>
      </c>
      <c r="D258" s="148"/>
      <c r="E258" s="148"/>
      <c r="F258" s="60">
        <f t="shared" si="21"/>
        <v>0</v>
      </c>
      <c r="G258" s="141"/>
      <c r="H258" s="141"/>
      <c r="I258" s="141"/>
      <c r="J258" s="147"/>
      <c r="K258" s="147"/>
      <c r="L258" s="147"/>
      <c r="M258" s="87">
        <f t="shared" si="20"/>
        <v>0</v>
      </c>
    </row>
    <row r="259" spans="1:13" s="26" customFormat="1" ht="19.5" customHeight="1">
      <c r="A259" s="122" t="s">
        <v>247</v>
      </c>
      <c r="B259" s="251" t="s">
        <v>418</v>
      </c>
      <c r="C259" s="72">
        <v>1</v>
      </c>
      <c r="D259" s="148"/>
      <c r="E259" s="148"/>
      <c r="F259" s="60">
        <f t="shared" si="21"/>
        <v>0</v>
      </c>
      <c r="G259" s="141"/>
      <c r="H259" s="141"/>
      <c r="I259" s="141"/>
      <c r="J259" s="147"/>
      <c r="K259" s="147"/>
      <c r="L259" s="147"/>
      <c r="M259" s="87">
        <f t="shared" si="20"/>
        <v>0</v>
      </c>
    </row>
    <row r="260" spans="1:13" s="26" customFormat="1" ht="19.5" customHeight="1">
      <c r="A260" s="122" t="s">
        <v>248</v>
      </c>
      <c r="B260" s="138" t="s">
        <v>1</v>
      </c>
      <c r="C260" s="72">
        <v>1</v>
      </c>
      <c r="D260" s="148"/>
      <c r="E260" s="148"/>
      <c r="F260" s="60">
        <f t="shared" si="21"/>
        <v>0</v>
      </c>
      <c r="G260" s="141"/>
      <c r="H260" s="141"/>
      <c r="I260" s="141"/>
      <c r="J260" s="147"/>
      <c r="K260" s="147"/>
      <c r="L260" s="147"/>
      <c r="M260" s="87">
        <f t="shared" si="20"/>
        <v>0</v>
      </c>
    </row>
    <row r="261" spans="1:13" s="26" customFormat="1" ht="19.5" customHeight="1">
      <c r="A261" s="119"/>
      <c r="B261" s="108" t="s">
        <v>14</v>
      </c>
      <c r="C261" s="69"/>
      <c r="D261" s="70"/>
      <c r="E261" s="70"/>
      <c r="F261" s="70">
        <f>SUM(F252:F260)</f>
        <v>0</v>
      </c>
      <c r="G261" s="70">
        <f>SUMPRODUCT(G252:G260,F252:F260)</f>
        <v>0</v>
      </c>
      <c r="H261" s="70">
        <f>SUMPRODUCT(H252:H260,F252:F260)</f>
        <v>0</v>
      </c>
      <c r="I261" s="70">
        <f>SUMPRODUCT(I252:I260,F252:F260)</f>
        <v>0</v>
      </c>
      <c r="J261" s="70">
        <f>SUMPRODUCT(J252:J260,F252:F260)</f>
        <v>0</v>
      </c>
      <c r="K261" s="70">
        <f>SUMPRODUCT(K252:K260,F252:F260)</f>
        <v>0</v>
      </c>
      <c r="L261" s="70">
        <f>SUMPRODUCT(L252:L260,F252:F260)</f>
        <v>0</v>
      </c>
      <c r="M261" s="79">
        <f>I261+H261+G261+L261+K261+J261</f>
        <v>0</v>
      </c>
    </row>
    <row r="262" spans="1:13" s="27" customFormat="1" ht="19.5" customHeight="1" thickBot="1">
      <c r="A262" s="241"/>
      <c r="B262" s="39"/>
      <c r="C262" s="73"/>
      <c r="D262" s="40"/>
      <c r="E262" s="40"/>
      <c r="F262" s="66"/>
      <c r="G262" s="17"/>
      <c r="H262" s="62"/>
      <c r="I262" s="98"/>
      <c r="J262" s="156"/>
      <c r="K262" s="156"/>
      <c r="L262" s="156"/>
      <c r="M262" s="84" t="s">
        <v>9</v>
      </c>
    </row>
    <row r="263" spans="1:13" s="26" customFormat="1" ht="19.5" customHeight="1" thickBot="1" thickTop="1">
      <c r="A263" s="46"/>
      <c r="B263" s="18" t="s">
        <v>33</v>
      </c>
      <c r="C263" s="48"/>
      <c r="D263" s="63"/>
      <c r="E263" s="63"/>
      <c r="F263" s="63">
        <f>D263+E263</f>
        <v>0</v>
      </c>
      <c r="G263" s="63"/>
      <c r="H263" s="63"/>
      <c r="I263" s="63"/>
      <c r="J263" s="63"/>
      <c r="K263" s="63"/>
      <c r="L263" s="63"/>
      <c r="M263" s="155"/>
    </row>
    <row r="264" spans="1:13" s="85" customFormat="1" ht="19.5" customHeight="1" thickBot="1" thickTop="1">
      <c r="A264" s="157"/>
      <c r="C264" s="158"/>
      <c r="D264" s="99"/>
      <c r="E264" s="99"/>
      <c r="F264" s="100">
        <f>D264+E264</f>
        <v>0</v>
      </c>
      <c r="G264" s="99"/>
      <c r="H264" s="99"/>
      <c r="I264" s="99"/>
      <c r="J264" s="99"/>
      <c r="K264" s="99"/>
      <c r="L264" s="99"/>
      <c r="M264" s="100"/>
    </row>
    <row r="265" spans="1:13" s="27" customFormat="1" ht="19.5" customHeight="1" thickTop="1">
      <c r="A265" s="19"/>
      <c r="B265" s="41"/>
      <c r="C265" s="74"/>
      <c r="D265" s="76"/>
      <c r="E265" s="76"/>
      <c r="F265" s="67"/>
      <c r="G265" s="101" t="s">
        <v>43</v>
      </c>
      <c r="H265" s="101" t="s">
        <v>44</v>
      </c>
      <c r="I265" s="101" t="s">
        <v>45</v>
      </c>
      <c r="J265" s="101" t="s">
        <v>249</v>
      </c>
      <c r="K265" s="101" t="s">
        <v>250</v>
      </c>
      <c r="L265" s="101" t="s">
        <v>251</v>
      </c>
      <c r="M265" s="102"/>
    </row>
    <row r="266" spans="1:13" s="27" customFormat="1" ht="19.5" customHeight="1">
      <c r="A266" s="19"/>
      <c r="B266" s="41"/>
      <c r="C266" s="74"/>
      <c r="D266" s="76"/>
      <c r="E266" s="76"/>
      <c r="F266" s="67"/>
      <c r="G266" s="101"/>
      <c r="H266" s="101"/>
      <c r="I266" s="101"/>
      <c r="J266" s="101"/>
      <c r="K266" s="101"/>
      <c r="L266" s="101"/>
      <c r="M266" s="102"/>
    </row>
    <row r="267" spans="1:13" s="27" customFormat="1" ht="19.5" customHeight="1">
      <c r="A267" s="19"/>
      <c r="B267" s="41"/>
      <c r="C267" s="74"/>
      <c r="D267" s="76"/>
      <c r="E267" s="310"/>
      <c r="F267" s="310"/>
      <c r="G267" s="310"/>
      <c r="H267" s="310"/>
      <c r="I267" s="101"/>
      <c r="J267" s="101"/>
      <c r="K267" s="101"/>
      <c r="L267" s="101"/>
      <c r="M267" s="102"/>
    </row>
    <row r="268" spans="1:13" s="27" customFormat="1" ht="19.5" customHeight="1">
      <c r="A268" s="19"/>
      <c r="B268" s="316" t="s">
        <v>440</v>
      </c>
      <c r="C268" s="74"/>
      <c r="D268" s="76"/>
      <c r="E268" s="76"/>
      <c r="F268" s="67"/>
      <c r="G268" s="101"/>
      <c r="H268" s="101"/>
      <c r="I268" s="101"/>
      <c r="J268" s="101"/>
      <c r="K268" s="101"/>
      <c r="L268" s="101"/>
      <c r="M268" s="102"/>
    </row>
    <row r="269" spans="1:13" s="27" customFormat="1" ht="19.5" customHeight="1">
      <c r="A269" s="19"/>
      <c r="B269" s="157"/>
      <c r="C269" s="42"/>
      <c r="D269" s="310"/>
      <c r="E269" s="311"/>
      <c r="F269" s="311"/>
      <c r="G269" s="311"/>
      <c r="L269" s="49"/>
      <c r="M269" s="91"/>
    </row>
    <row r="270" spans="1:13" s="27" customFormat="1" ht="19.5" customHeight="1">
      <c r="A270" s="19"/>
      <c r="B270" s="157"/>
      <c r="C270" s="42"/>
      <c r="D270" s="43"/>
      <c r="E270" s="43"/>
      <c r="F270" s="43"/>
      <c r="G270" s="20"/>
      <c r="H270" s="49"/>
      <c r="I270" s="49"/>
      <c r="J270" s="49"/>
      <c r="K270" s="49"/>
      <c r="L270" s="49"/>
      <c r="M270" s="91"/>
    </row>
    <row r="271" spans="1:12" ht="15.75">
      <c r="A271" s="19"/>
      <c r="B271" s="2"/>
      <c r="C271" s="75"/>
      <c r="D271" s="30"/>
      <c r="E271" s="30"/>
      <c r="F271" s="57"/>
      <c r="I271" s="91"/>
      <c r="J271" s="91"/>
      <c r="K271" s="91"/>
      <c r="L271" s="91"/>
    </row>
    <row r="272" spans="1:12" ht="15.75">
      <c r="A272" s="19"/>
      <c r="B272" s="2"/>
      <c r="C272" s="75"/>
      <c r="D272" s="30"/>
      <c r="E272" s="30"/>
      <c r="F272" s="57"/>
      <c r="I272" s="91"/>
      <c r="J272" s="91"/>
      <c r="K272" s="91"/>
      <c r="L272" s="91"/>
    </row>
    <row r="273" spans="1:12" ht="15.75">
      <c r="A273" s="19"/>
      <c r="B273" s="2"/>
      <c r="C273" s="75"/>
      <c r="D273" s="30"/>
      <c r="E273" s="30"/>
      <c r="F273" s="57"/>
      <c r="I273" s="91"/>
      <c r="J273" s="91"/>
      <c r="K273" s="91"/>
      <c r="L273" s="91"/>
    </row>
    <row r="274" spans="1:12" ht="15.75">
      <c r="A274" s="19"/>
      <c r="B274" s="2"/>
      <c r="C274" s="75"/>
      <c r="D274" s="30"/>
      <c r="E274" s="30"/>
      <c r="F274" s="57"/>
      <c r="I274" s="91"/>
      <c r="J274" s="91"/>
      <c r="K274" s="91"/>
      <c r="L274" s="91"/>
    </row>
    <row r="275" spans="1:12" ht="15.75">
      <c r="A275" s="19"/>
      <c r="B275" s="2"/>
      <c r="C275" s="75"/>
      <c r="D275" s="30"/>
      <c r="E275" s="30"/>
      <c r="F275" s="57"/>
      <c r="I275" s="91"/>
      <c r="J275" s="91"/>
      <c r="K275" s="91"/>
      <c r="L275" s="91"/>
    </row>
    <row r="276" spans="1:12" ht="15.75">
      <c r="A276" s="19"/>
      <c r="B276" s="2"/>
      <c r="C276" s="75"/>
      <c r="D276" s="30"/>
      <c r="E276" s="30"/>
      <c r="F276" s="57"/>
      <c r="I276" s="91"/>
      <c r="J276" s="91"/>
      <c r="K276" s="91"/>
      <c r="L276" s="91"/>
    </row>
  </sheetData>
  <sheetProtection/>
  <mergeCells count="7">
    <mergeCell ref="A7:M7"/>
    <mergeCell ref="A8:M8"/>
    <mergeCell ref="A9:M9"/>
    <mergeCell ref="A10:M10"/>
    <mergeCell ref="D269:G269"/>
    <mergeCell ref="G11:L11"/>
    <mergeCell ref="E267:H267"/>
  </mergeCells>
  <printOptions horizontalCentered="1"/>
  <pageMargins left="0" right="0" top="0.1968503937007874" bottom="0" header="0.1968503937007874" footer="0"/>
  <pageSetup horizontalDpi="300" verticalDpi="300" orientation="landscape" paperSize="9" scale="65" r:id="rId1"/>
  <rowBreaks count="6" manualBreakCount="6">
    <brk id="47" max="12" man="1"/>
    <brk id="88" max="12" man="1"/>
    <brk id="129" max="12" man="1"/>
    <brk id="170" max="12" man="1"/>
    <brk id="211" max="12" man="1"/>
    <brk id="2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engenhariap054772</cp:lastModifiedBy>
  <cp:lastPrinted>2011-06-30T15:01:21Z</cp:lastPrinted>
  <dcterms:created xsi:type="dcterms:W3CDTF">2002-12-27T10:14:11Z</dcterms:created>
  <dcterms:modified xsi:type="dcterms:W3CDTF">2011-07-14T18:14:49Z</dcterms:modified>
  <cp:category/>
  <cp:version/>
  <cp:contentType/>
  <cp:contentStatus/>
</cp:coreProperties>
</file>