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426" yWindow="4440" windowWidth="15420" windowHeight="4170" activeTab="0"/>
  </bookViews>
  <sheets>
    <sheet name="Plan. Elet.Reforma.Predio.D" sheetId="1" r:id="rId1"/>
    <sheet name="Crong.Elet.Reforma.Predio.D" sheetId="2" r:id="rId2"/>
  </sheets>
  <definedNames>
    <definedName name="_xlnm.Print_Area" localSheetId="1">'Crong.Elet.Reforma.Predio.D'!$A$1:$I$244</definedName>
    <definedName name="_xlnm.Print_Area" localSheetId="0">'Plan. Elet.Reforma.Predio.D'!$A$1:$K$238</definedName>
    <definedName name="_xlnm.Print_Titles" localSheetId="1">'Crong.Elet.Reforma.Predio.D'!$6:$7</definedName>
    <definedName name="_xlnm.Print_Titles" localSheetId="0">'Plan. Elet.Reforma.Predio.D'!$6:$6</definedName>
  </definedNames>
  <calcPr fullCalcOnLoad="1"/>
</workbook>
</file>

<file path=xl/sharedStrings.xml><?xml version="1.0" encoding="utf-8"?>
<sst xmlns="http://schemas.openxmlformats.org/spreadsheetml/2006/main" count="881" uniqueCount="359">
  <si>
    <t>1.5</t>
  </si>
  <si>
    <t>1.6</t>
  </si>
  <si>
    <t>ITEM</t>
  </si>
  <si>
    <t>DESCRIÇÃO</t>
  </si>
  <si>
    <t>UNID</t>
  </si>
  <si>
    <t>QUANT.</t>
  </si>
  <si>
    <t>1.0</t>
  </si>
  <si>
    <t xml:space="preserve"> </t>
  </si>
  <si>
    <t>1.1</t>
  </si>
  <si>
    <t>1.2</t>
  </si>
  <si>
    <t>1.3</t>
  </si>
  <si>
    <t>1.4</t>
  </si>
  <si>
    <t>Subtotal</t>
  </si>
  <si>
    <t>m</t>
  </si>
  <si>
    <t>TOTAL GERAL</t>
  </si>
  <si>
    <t>TOTAL</t>
  </si>
  <si>
    <t>MÊS</t>
  </si>
  <si>
    <t>1º MÊS</t>
  </si>
  <si>
    <t>MATERIAL</t>
  </si>
  <si>
    <t>MDO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</si>
  <si>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</si>
  <si>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</si>
  <si>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</si>
  <si>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</si>
  <si>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</si>
  <si>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</si>
  <si>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</si>
  <si>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</si>
  <si>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</si>
  <si>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</si>
  <si>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</si>
  <si>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</si>
  <si>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</si>
  <si>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</si>
  <si>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</si>
  <si>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</si>
  <si>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</si>
  <si>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</si>
  <si>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</si>
  <si>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</si>
  <si>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</si>
  <si>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</si>
  <si>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</si>
  <si>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</si>
  <si>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</si>
  <si>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</si>
  <si>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</si>
  <si>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</si>
  <si>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</si>
  <si>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</si>
  <si>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</si>
  <si>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</si>
  <si>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</si>
  <si>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</si>
  <si>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</si>
  <si>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</si>
  <si>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</si>
  <si>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</si>
  <si>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</si>
  <si>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</si>
  <si>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</si>
  <si>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</si>
  <si>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</si>
  <si>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</si>
  <si>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</si>
  <si>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</si>
  <si>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</si>
  <si>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</si>
  <si>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</si>
  <si>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</si>
  <si>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unid.</t>
  </si>
  <si>
    <t>1.57</t>
  </si>
  <si>
    <t>1.58</t>
  </si>
  <si>
    <t>1.59</t>
  </si>
  <si>
    <t>1.60</t>
  </si>
  <si>
    <t>1.61</t>
  </si>
  <si>
    <t>1.62</t>
  </si>
  <si>
    <t>1.63</t>
  </si>
  <si>
    <t>1.64</t>
  </si>
  <si>
    <t>BDI</t>
  </si>
  <si>
    <t>TOTAL C/ BDI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</si>
  <si>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</si>
  <si>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</si>
  <si>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</si>
  <si>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</si>
  <si>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</si>
  <si>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</si>
  <si>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</si>
  <si>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</si>
  <si>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</si>
  <si>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</si>
  <si>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</si>
  <si>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</si>
  <si>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</si>
  <si>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</si>
  <si>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</si>
  <si>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</si>
  <si>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</si>
  <si>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</si>
  <si>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</si>
  <si>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</si>
  <si>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</si>
  <si>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</si>
  <si>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</si>
  <si>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</si>
  <si>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</si>
  <si>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</si>
  <si>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</si>
  <si>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</si>
  <si>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</si>
  <si>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</si>
  <si>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</si>
  <si>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</si>
  <si>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</si>
  <si>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</si>
  <si>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Arruela de pressão galvan. 1/4"</t>
  </si>
  <si>
    <t>Arruela lisa galvan. 1/4"</t>
  </si>
  <si>
    <t>Arruela lisa galvan. 3/8"</t>
  </si>
  <si>
    <t>Junção "T" para perfilado 38x38mm</t>
  </si>
  <si>
    <t>Junção "X" para perfilado 38x38mm</t>
  </si>
  <si>
    <t>Junção Interna "I" para perfilado 38x38mm</t>
  </si>
  <si>
    <t>Luminária sobrepor p/ fluoresc. tubular de auto rendimento 2x32 W</t>
  </si>
  <si>
    <t>Parafuso fenda galvan. cab. panela 4,8x45mm autoatarrachante</t>
  </si>
  <si>
    <t>Parafuso galvan. cab. sext. 3/8"x2.1/2" rosca soberba</t>
  </si>
  <si>
    <t>Parafuso galvan. cab. sext. 3/8"x2.1/2" rosca total WW</t>
  </si>
  <si>
    <t>Parafuso galvan. cabeça lentilha 1/4"x5/8" máquina rosca total</t>
  </si>
  <si>
    <t>Porca sextavada galvan. 1/4"</t>
  </si>
  <si>
    <t>Porca sextavada galvan. 3/8"</t>
  </si>
  <si>
    <t>Interruptor 1 tecla simples</t>
  </si>
  <si>
    <t>Bucha de nylon S8</t>
  </si>
  <si>
    <t>Parafuso Cabeça Lentilha, porca e arruelas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</si>
  <si>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</si>
  <si>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</si>
  <si>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</si>
  <si>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</si>
  <si>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</si>
  <si>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</si>
  <si>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</si>
  <si>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</si>
  <si>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</si>
  <si>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</si>
  <si>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</si>
  <si>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</si>
  <si>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</si>
  <si>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</si>
  <si>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</si>
  <si>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</si>
  <si>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</si>
  <si>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</si>
  <si>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</si>
  <si>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</si>
  <si>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</si>
  <si>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</si>
  <si>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</si>
  <si>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1.122</t>
  </si>
  <si>
    <t>1.123</t>
  </si>
  <si>
    <t>1.124</t>
  </si>
  <si>
    <t>1.125</t>
  </si>
  <si>
    <t>2º MÊS</t>
  </si>
  <si>
    <t>Fita isolante autofusão 20m</t>
  </si>
  <si>
    <t>1.126</t>
  </si>
  <si>
    <t>1.127</t>
  </si>
  <si>
    <t>1.129</t>
  </si>
  <si>
    <t>1.130</t>
  </si>
  <si>
    <t>1.131</t>
  </si>
  <si>
    <t>1.132</t>
  </si>
  <si>
    <t>1.133</t>
  </si>
  <si>
    <t>1.134</t>
  </si>
  <si>
    <t>1.143</t>
  </si>
  <si>
    <t>1.145</t>
  </si>
  <si>
    <t>1.146</t>
  </si>
  <si>
    <t>1.147</t>
  </si>
  <si>
    <t>1.148</t>
  </si>
  <si>
    <t>1.149</t>
  </si>
  <si>
    <t>1.150</t>
  </si>
  <si>
    <t>1.151</t>
  </si>
  <si>
    <t>1.128</t>
  </si>
  <si>
    <t>1.135</t>
  </si>
  <si>
    <t>1.136</t>
  </si>
  <si>
    <t>1.137</t>
  </si>
  <si>
    <t>1.138</t>
  </si>
  <si>
    <t>1.139</t>
  </si>
  <si>
    <t>1.140</t>
  </si>
  <si>
    <t>1.141</t>
  </si>
  <si>
    <t>1.142</t>
  </si>
  <si>
    <t>1.144</t>
  </si>
  <si>
    <t>unid</t>
  </si>
  <si>
    <t>Cabo Unipolar (cobre) Isol.PVC - 450/750V 2.5 mm² - Verde-amarelo</t>
  </si>
  <si>
    <t>Acoplamento para Perfilado 38x38mm (sapata quadrada)</t>
  </si>
  <si>
    <t>Arruela de lisa galvan. 1/4"</t>
  </si>
  <si>
    <t>Arruela de pressão galvan. 3/8"</t>
  </si>
  <si>
    <t>Braçadeira eletroduto metálico 3/4" tipo cunha</t>
  </si>
  <si>
    <t>Cabo Unipolar (cobre) Isol.HEPR - ench.EVA - 0,6/1kV 4 mm² - Preto</t>
  </si>
  <si>
    <t>Cabo Unipolar (cobre) Isol.PVC - 450/750V 2.5mm² - Azul claro</t>
  </si>
  <si>
    <t>Curva ( longa) 90º ferro galvanizado 3/4"</t>
  </si>
  <si>
    <t>Junção "L" para perfilado 38x38mm</t>
  </si>
  <si>
    <t>Condulete aluminio encaixe tipo X 1"</t>
  </si>
  <si>
    <t>Parafuso Cabeça Lentilha, porca e arruelas p/ eletrocalha.</t>
  </si>
  <si>
    <t>Eletroduto metálico galvanizado, vara 3.0 m 3/4"</t>
  </si>
  <si>
    <t>Acoplamento para Perfilado 38x38mm  (sapata quadrada)</t>
  </si>
  <si>
    <t>Saida Lateral - perfilado 38x38mm p/ eletroduto 1"</t>
  </si>
  <si>
    <t>Saída p/ perfilado 38x38mm em eletrocalha (acoplamento)</t>
  </si>
  <si>
    <t>Cabo Unipolar (cobre) Isol.HEPR - ench.EVA - 0,6/1kV 6 mm² - azul claro</t>
  </si>
  <si>
    <t>Condulete Alumínio encaixe tipo X 3/4" referente tipo XPW-20 - poliwetzel</t>
  </si>
  <si>
    <t>Interruptor 1 tecla paralela</t>
  </si>
  <si>
    <t>Interruptor 2 teclas simples</t>
  </si>
  <si>
    <t>Braçadeira galvanizada c/ cunha p/ eletroduto metalico 3/4"</t>
  </si>
  <si>
    <t>Eletroduto galvanizado, vara 3,0m 3/4"</t>
  </si>
  <si>
    <t>Parafuso Aço Chumbador Parabolt 3/8" X 75MM</t>
  </si>
  <si>
    <t>Saida Lateral - perfilado 38x38mm p/ eletroduto 3/4"</t>
  </si>
  <si>
    <t>Tampa alumínio p/ condulete 3/4"  p/ 2 pontos RJ45</t>
  </si>
  <si>
    <t>cento</t>
  </si>
  <si>
    <t>Gancho curto p/ perfilado 150mm</t>
  </si>
  <si>
    <t>Luva ferro galvanizado eletrolítico leve 3/4" (unidute reto)</t>
  </si>
  <si>
    <t>Tomada RJ45 Gigalan Cat.6 GigaLan Premium REF: FURUKAWA (inclusive etiquetas)</t>
  </si>
  <si>
    <t>Braçadeira eletroduto metálico 1" tipo cunha</t>
  </si>
  <si>
    <t>Bucha de redução de  alumínio de 1" p/ 3/4"  p/ condulete sem rosca.</t>
  </si>
  <si>
    <t>Cabo Unipolar (cobre) isol . HEPR -ench. Eva - 0.6/1kv  6.0mm2-preto</t>
  </si>
  <si>
    <t>Cabo Unipolar (cobre) isol. HEPR -ench. EVA-  0.6/1KV 70mm2 -preto</t>
  </si>
  <si>
    <t>Cabo Unipolar (cobre) isol. HEPR-ench. EVA- 0.6/1KV 70mm2 - azul claro</t>
  </si>
  <si>
    <t>Cabo Unipolar (cobre) Isol.HEPR - ench.EVA - 0,6/1kV 35 mm² -verde -amarelo</t>
  </si>
  <si>
    <t>Condulete duplo p/ 3/4" de saida" E", tamanho -93x102mm.</t>
  </si>
  <si>
    <t>Conector  parafuso fendido p/ cabo de Cu 120mm2</t>
  </si>
  <si>
    <t>Conector parafuso fendido p/ cabo de Cu  35mm2</t>
  </si>
  <si>
    <t>Conector terminal para eletroduto 1 1/2" de aço com porca (unidut)</t>
  </si>
  <si>
    <t>Disjuntor bipolar termomagnético (220 V/127 V) - norma DIN - Curva B 20 A - 5 kA</t>
  </si>
  <si>
    <t>Disjuntor bipolar termomagnético (220 V/127 V) - norma DIN - Curva B 25 A - 5 kA</t>
  </si>
  <si>
    <t>Disjuntor tripolar termomagnético -norma DIN - curva B15A</t>
  </si>
  <si>
    <t>Eletroduto metálico galvanizado, vara 3.0 m 1"</t>
  </si>
  <si>
    <t>Iluminação de emergência - aclaramento Autonomia 3h - 150lm</t>
  </si>
  <si>
    <t>Lâmpada fluorescente Tubular comum - diam. 26mm 32 W</t>
  </si>
  <si>
    <t xml:space="preserve">Quadro distribuição sobrepor p/42 disj., Barr. trif. p/150A, mais disj. geral. </t>
  </si>
  <si>
    <t xml:space="preserve">Reator para Lâmpadas fluorescentes de 2x32W </t>
  </si>
  <si>
    <t>Solda de estanho , cor do carretel azul ,1/2kg</t>
  </si>
  <si>
    <t>Suspensão  p/ luminária 150mm</t>
  </si>
  <si>
    <t>Tampa de condulete de 1" cega</t>
  </si>
  <si>
    <t xml:space="preserve">Tampa de condulete de 3/4" para interruptor. </t>
  </si>
  <si>
    <t xml:space="preserve">Tampa de condulete de 3/4" para tomada. </t>
  </si>
  <si>
    <t>Tomada hexagonal (NBR 14136) 2P+T 20A - VERMELHA</t>
  </si>
  <si>
    <t>Perfilado perfurado aba virada 38x38mm chapa 16 - barra de 6,00m</t>
  </si>
  <si>
    <t>Vergalhão galvan. rosca total 1/4"x3m</t>
  </si>
  <si>
    <t>Cabo unipolar (cobre) isol. PVC- 450/750V 2.5mm²- amarelo</t>
  </si>
  <si>
    <t>Cabo unipolar (cobre) isol. PVC- 450/750V 2.5mm²- preto</t>
  </si>
  <si>
    <t>Cabo unipolar (cobre) isol.Hepr-ench. EVA- 0.6/1KV 120mm²- azul claro</t>
  </si>
  <si>
    <t>Cabo unipolar (cobre) isol.HEPR-ench. EVA- 0.6/1KV 4mm²- azul claro</t>
  </si>
  <si>
    <t xml:space="preserve">Conector terminal para eletroduto 2 1/2" de aço com porca e bucha (unidut) </t>
  </si>
  <si>
    <t>Conector terminal para eletroduto 3" de aço com porca e bucha (unidut)</t>
  </si>
  <si>
    <t>Curva "S" de aço de 3"</t>
  </si>
  <si>
    <t>Curva longa de aço de 3"</t>
  </si>
  <si>
    <t>Dinjuntor bipolar termomagnético-  16 A - norma DIN- curva B16A</t>
  </si>
  <si>
    <t>Disjuntor  diferencial termomagnético de 16A tetrapolar, Id=30mA p/ trilho DIN</t>
  </si>
  <si>
    <t>Disjuntor tripolar termomagnético-  150 A industrial</t>
  </si>
  <si>
    <t>Disjuntor tripolar termomagnético - 220A industrial</t>
  </si>
  <si>
    <t>Disjuntor tripolar termomagnético - norma DIN - curva B 35 A</t>
  </si>
  <si>
    <t>Disjuntor Unipolar Termomagnético - norma DIN - Curva B 20 A</t>
  </si>
  <si>
    <t>Disjuntor unipolar termomagnético- 16A- norma Din- curva B16A</t>
  </si>
  <si>
    <t>Eletroduto metálico galvanizado, vara 3,0m  2 1/2"mm</t>
  </si>
  <si>
    <t>Eletroduto metálico galvanizado,vara 3.0m  3"</t>
  </si>
  <si>
    <t>Interruptor diferencial tetrapolar de 40A e corrente diferencial 30mA, p/ trilho DIN</t>
  </si>
  <si>
    <t>Saida para perfilado 38x38(acessórios)</t>
  </si>
  <si>
    <t>Suspensão longo p/ perfilado 150mm</t>
  </si>
  <si>
    <t>INSTALAÇÕES ELÉTRICAS, TELEFONIA, E LÓGICA - Laboratorios Predio D</t>
  </si>
  <si>
    <t>Instalações Elétricas -  Sala D 202</t>
  </si>
  <si>
    <t>Cabo Unipolar (cobre) isol. Hepr- ench. Eva-0.6/1kv      70mm²- verde- amarelo</t>
  </si>
  <si>
    <t>Cabo Unipolar (cobre) isol. Hepr-ench. EVA- 0.6/1KV 120mm2 - azul claro</t>
  </si>
  <si>
    <t>Cabo Unipolar (cobre) isol. PVC- 450/750V 2.5mm²- amarelo</t>
  </si>
  <si>
    <t>Cabo Unipolar (cobre) isol. PVC- 450/750V 2.5mm²- preto</t>
  </si>
  <si>
    <t>Instalações  Lógica e Telefonia -  Sala D 202</t>
  </si>
  <si>
    <t>Junção interna reta para perfilado</t>
  </si>
  <si>
    <t>Suspensão vertical  para eletrocalha 100x50mm</t>
  </si>
  <si>
    <t>Eletrocalha perfurada tipo C 100x50mm chapa 22 - com tampa e virola, inclusive conexão</t>
  </si>
  <si>
    <t>Vergalhão galvan. rosca total 1/4"x 3m</t>
  </si>
  <si>
    <t>Cabo unipolar (cobre) isol. HEPR -ench. EVA-  0.6/1KV 25mm2 -preto</t>
  </si>
  <si>
    <t>Cabo unipolar (cobre) isol. HEPR-ench. EVA- 0.6/1KV 25mm2 - azul claro</t>
  </si>
  <si>
    <t>Cabo Unipolar (cobre) Isol.HEPR - ench.EVA - 0,6/1kV 16 mm² -verde -amarelo</t>
  </si>
  <si>
    <t>Disjuntor tripolar termomagnético-  70 A industrial</t>
  </si>
  <si>
    <t>Eletroduto metálico galvanizado,vara 3.0m  1 1/2""</t>
  </si>
  <si>
    <t>Instalações Elétricas -  Sala D 307</t>
  </si>
  <si>
    <t>Instalações  Lógica e Telefonia -  Sala D 307</t>
  </si>
  <si>
    <t xml:space="preserve">Mão Francesa para Eletrocalha 300mm </t>
  </si>
  <si>
    <t>Arruela de lisa galvan. 3/8"</t>
  </si>
  <si>
    <t>Adaptador eletroduto metalico leve 3/4" (conector unidut cônico com porca)</t>
  </si>
  <si>
    <t>Adaptador eletroduto metalico leve 1" (conector unidut cônico com porca)</t>
  </si>
  <si>
    <t>Curva ( longa) 90º ferro galvanizado eletrolítico 3/4"</t>
  </si>
  <si>
    <t>Tomada hexagonal (NBR 14136) 2P+T 20A - PRETA</t>
  </si>
  <si>
    <t>br</t>
  </si>
  <si>
    <t>Cabo UTP Cat6  REF: FURUKAWA</t>
  </si>
  <si>
    <t>Curva longa de ferro galvanizado eletrolítico de 1"</t>
  </si>
  <si>
    <t>Luva ferro galvanizado eletrolítico leve 1" (unidute reto)</t>
  </si>
  <si>
    <t>Luva ferro galvanizado eletrolítico leve 3" (unidute reto)</t>
  </si>
  <si>
    <t>Fita isolante adesiva antichama em rolo de 20m</t>
  </si>
  <si>
    <t>Tomada dupla tipo pedestal p/ 3/4" - REF: JUVALVALVULAS - MODELO JV-115</t>
  </si>
  <si>
    <t>Eletrocalha perfurada tipo C 100x100mm chapa 18 - com tampa e virola, inclusive conexão</t>
  </si>
  <si>
    <t>Tampa para interruptor, condulete de 3/4"de duas tecla</t>
  </si>
  <si>
    <t>Tampa para interruptor, condulete de 3/4"de uma tecla</t>
  </si>
  <si>
    <t>Quadro de Comando 400x300x200mm para alojar um disjuntor industrial</t>
  </si>
  <si>
    <t>Disjuntor tripolar termomagnético-  125 A industrial</t>
  </si>
  <si>
    <t>1.152</t>
  </si>
  <si>
    <t>1.153</t>
  </si>
  <si>
    <t>1.154</t>
  </si>
  <si>
    <t>1.155</t>
  </si>
  <si>
    <t>1.156</t>
  </si>
  <si>
    <t>1.157</t>
  </si>
  <si>
    <t>1.158</t>
  </si>
  <si>
    <t>1.159</t>
  </si>
  <si>
    <t>1.160</t>
  </si>
  <si>
    <t>1.161</t>
  </si>
  <si>
    <t>1.162</t>
  </si>
  <si>
    <t>1.163</t>
  </si>
  <si>
    <t>1.164</t>
  </si>
  <si>
    <t>1.165</t>
  </si>
  <si>
    <t>1.166</t>
  </si>
  <si>
    <t>1.167</t>
  </si>
  <si>
    <t>1.168</t>
  </si>
  <si>
    <t>1.169</t>
  </si>
  <si>
    <t>1.170</t>
  </si>
  <si>
    <t>1.171</t>
  </si>
  <si>
    <t>1.172</t>
  </si>
  <si>
    <t>1.173</t>
  </si>
  <si>
    <t>1.174</t>
  </si>
  <si>
    <t>1.175</t>
  </si>
  <si>
    <t>1.176</t>
  </si>
  <si>
    <t>1.177</t>
  </si>
  <si>
    <t>1.178</t>
  </si>
  <si>
    <t>1.179</t>
  </si>
  <si>
    <t>1.180</t>
  </si>
  <si>
    <t>1.181</t>
  </si>
  <si>
    <t>1.182</t>
  </si>
  <si>
    <t>1.183</t>
  </si>
  <si>
    <t>1.184</t>
  </si>
  <si>
    <t>1.185</t>
  </si>
  <si>
    <t>1.186</t>
  </si>
  <si>
    <t>1.187</t>
  </si>
  <si>
    <t>1.188</t>
  </si>
  <si>
    <t>1.189</t>
  </si>
  <si>
    <t>1.190</t>
  </si>
  <si>
    <t>1.191</t>
  </si>
  <si>
    <t>1.192</t>
  </si>
  <si>
    <t>1.193</t>
  </si>
  <si>
    <t>1.194</t>
  </si>
  <si>
    <t>1.195</t>
  </si>
  <si>
    <t>1.196</t>
  </si>
  <si>
    <t>1.197</t>
  </si>
  <si>
    <t>1.198</t>
  </si>
  <si>
    <t>1.199</t>
  </si>
  <si>
    <t>1.200</t>
  </si>
  <si>
    <t>1.201</t>
  </si>
  <si>
    <t>1.202</t>
  </si>
  <si>
    <t>1.203</t>
  </si>
  <si>
    <t>1.204</t>
  </si>
  <si>
    <t>1.205</t>
  </si>
  <si>
    <t>1.206</t>
  </si>
  <si>
    <t>1.207</t>
  </si>
  <si>
    <t>1.208</t>
  </si>
  <si>
    <t>1.209</t>
  </si>
  <si>
    <t>1.210</t>
  </si>
  <si>
    <t>1.211</t>
  </si>
  <si>
    <t>INSERIR NESSAS LINHAS  - DATA, NOME E ASSINATURA DO RESPONSÁVEL</t>
  </si>
  <si>
    <t xml:space="preserve">INSERIR NESSAS LINHAS  - CABECALHO COM LOGO E DADOS DA EMPRESA 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</si>
</sst>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0.0"/>
    <numFmt numFmtId="182" formatCode="General_)"/>
    <numFmt numFmtId="183" formatCode="[$€-2]\ #,##0.00_);[Red]\([$€-2]\ #,##0.00\)"/>
    <numFmt numFmtId="184" formatCode="0.0%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5.7"/>
      <color indexed="12"/>
      <name val="Arial"/>
      <family val="2"/>
    </font>
    <font>
      <u val="single"/>
      <sz val="5.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5.7"/>
      <color theme="10"/>
      <name val="Arial"/>
      <family val="2"/>
    </font>
    <font>
      <u val="single"/>
      <sz val="5.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119">
    <xf numFmtId="0" fontId="0" fillId="0" borderId="0" xfId="0" applyAlignment="1">
      <alignment/>
    </xf>
    <xf numFmtId="18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1" xfId="0" applyNumberFormat="1" applyFont="1" applyBorder="1" applyAlignment="1">
      <alignment horizontal="right"/>
    </xf>
    <xf numFmtId="0" fontId="5" fillId="0" borderId="0" xfId="0" applyFont="1" applyAlignment="1">
      <alignment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181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9" fontId="5" fillId="0" borderId="10" xfId="0" applyNumberFormat="1" applyFont="1" applyBorder="1" applyAlignment="1">
      <alignment horizontal="center"/>
    </xf>
    <xf numFmtId="9" fontId="7" fillId="0" borderId="13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7" fillId="0" borderId="16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4" fontId="3" fillId="0" borderId="15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9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10" fontId="3" fillId="0" borderId="15" xfId="0" applyNumberFormat="1" applyFont="1" applyBorder="1" applyAlignment="1">
      <alignment horizontal="center"/>
    </xf>
    <xf numFmtId="9" fontId="3" fillId="0" borderId="15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9" fontId="5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18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1" fontId="5" fillId="0" borderId="22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0" fontId="4" fillId="0" borderId="11" xfId="0" applyFont="1" applyBorder="1" applyAlignment="1">
      <alignment/>
    </xf>
    <xf numFmtId="10" fontId="0" fillId="0" borderId="0" xfId="0" applyNumberFormat="1" applyAlignment="1">
      <alignment horizontal="center"/>
    </xf>
    <xf numFmtId="10" fontId="4" fillId="0" borderId="11" xfId="0" applyNumberFormat="1" applyFon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9" fontId="1" fillId="0" borderId="15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1" fontId="4" fillId="0" borderId="11" xfId="0" applyNumberFormat="1" applyFont="1" applyFill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9" fontId="5" fillId="0" borderId="24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12" xfId="0" applyFont="1" applyBorder="1" applyAlignment="1">
      <alignment/>
    </xf>
    <xf numFmtId="4" fontId="4" fillId="0" borderId="25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9" fontId="5" fillId="0" borderId="26" xfId="0" applyNumberFormat="1" applyFont="1" applyBorder="1" applyAlignment="1">
      <alignment horizontal="center"/>
    </xf>
    <xf numFmtId="9" fontId="5" fillId="0" borderId="27" xfId="0" applyNumberFormat="1" applyFont="1" applyBorder="1" applyAlignment="1">
      <alignment horizontal="center"/>
    </xf>
    <xf numFmtId="181" fontId="3" fillId="0" borderId="14" xfId="0" applyNumberFormat="1" applyFont="1" applyBorder="1" applyAlignment="1">
      <alignment horizontal="center"/>
    </xf>
    <xf numFmtId="181" fontId="4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181" fontId="7" fillId="0" borderId="15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2" fontId="31" fillId="0" borderId="0" xfId="0" applyNumberFormat="1" applyFont="1" applyBorder="1" applyAlignment="1" applyProtection="1">
      <alignment horizontal="center"/>
      <protection locked="0"/>
    </xf>
    <xf numFmtId="2" fontId="8" fillId="0" borderId="0" xfId="0" applyNumberFormat="1" applyFont="1" applyBorder="1" applyAlignment="1" applyProtection="1">
      <alignment horizontal="center"/>
      <protection locked="0"/>
    </xf>
    <xf numFmtId="2" fontId="8" fillId="0" borderId="26" xfId="0" applyNumberFormat="1" applyFont="1" applyBorder="1" applyAlignment="1" applyProtection="1">
      <alignment horizontal="center"/>
      <protection locked="0"/>
    </xf>
    <xf numFmtId="4" fontId="4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10" fontId="4" fillId="0" borderId="0" xfId="0" applyNumberFormat="1" applyFont="1" applyAlignment="1" applyProtection="1">
      <alignment horizontal="center"/>
      <protection locked="0"/>
    </xf>
    <xf numFmtId="4" fontId="51" fillId="0" borderId="0" xfId="0" applyNumberFormat="1" applyFont="1" applyBorder="1" applyAlignment="1" applyProtection="1">
      <alignment horizontal="right"/>
      <protection locked="0"/>
    </xf>
    <xf numFmtId="10" fontId="1" fillId="0" borderId="0" xfId="0" applyNumberFormat="1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0" fontId="4" fillId="0" borderId="11" xfId="0" applyNumberFormat="1" applyFont="1" applyBorder="1" applyAlignment="1" applyProtection="1">
      <alignment horizontal="center"/>
      <protection locked="0"/>
    </xf>
    <xf numFmtId="10" fontId="4" fillId="0" borderId="11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9" fontId="5" fillId="0" borderId="24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181" fontId="0" fillId="0" borderId="0" xfId="0" applyNumberFormat="1" applyAlignment="1" applyProtection="1">
      <alignment/>
      <protection locked="0"/>
    </xf>
    <xf numFmtId="4" fontId="1" fillId="0" borderId="0" xfId="0" applyNumberFormat="1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10" fontId="7" fillId="0" borderId="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0"/>
  <sheetViews>
    <sheetView tabSelected="1" view="pageBreakPreview" zoomScale="72" zoomScaleSheetLayoutView="72" zoomScalePageLayoutView="0" workbookViewId="0" topLeftCell="A1">
      <pane ySplit="6" topLeftCell="A7" activePane="bottomLeft" state="frozen"/>
      <selection pane="topLeft" activeCell="B93" sqref="B93"/>
      <selection pane="bottomLeft" activeCell="B55" sqref="B55"/>
    </sheetView>
  </sheetViews>
  <sheetFormatPr defaultColWidth="9.140625" defaultRowHeight="12.75"/>
  <cols>
    <col min="1" max="1" width="7.8515625" style="0" customWidth="1"/>
    <col min="2" max="2" width="102.28125" style="0" customWidth="1"/>
    <col min="3" max="3" width="7.140625" style="0" customWidth="1"/>
    <col min="4" max="4" width="9.57421875" style="33" customWidth="1"/>
    <col min="5" max="5" width="13.57421875" style="2" customWidth="1"/>
    <col min="6" max="6" width="12.7109375" style="2" customWidth="1"/>
    <col min="7" max="7" width="14.7109375" style="2" customWidth="1"/>
    <col min="8" max="8" width="9.28125" style="65" bestFit="1" customWidth="1"/>
    <col min="9" max="9" width="16.8515625" style="6" customWidth="1"/>
    <col min="10" max="10" width="20.8515625" style="0" hidden="1" customWidth="1"/>
    <col min="11" max="11" width="24.28125" style="0" hidden="1" customWidth="1"/>
  </cols>
  <sheetData>
    <row r="1" spans="1:9" s="32" customFormat="1" ht="20.25" customHeight="1">
      <c r="A1" s="92"/>
      <c r="B1" s="92"/>
      <c r="C1" s="92"/>
      <c r="D1" s="92"/>
      <c r="E1" s="92"/>
      <c r="F1" s="92"/>
      <c r="G1" s="92"/>
      <c r="H1" s="92"/>
      <c r="I1" s="92"/>
    </row>
    <row r="2" spans="1:9" s="32" customFormat="1" ht="20.25" customHeight="1">
      <c r="A2" s="92"/>
      <c r="B2" s="92"/>
      <c r="C2" s="92"/>
      <c r="D2" s="92"/>
      <c r="E2" s="92"/>
      <c r="F2" s="92"/>
      <c r="G2" s="92"/>
      <c r="H2" s="92"/>
      <c r="I2" s="92"/>
    </row>
    <row r="3" spans="1:9" s="32" customFormat="1" ht="20.25" customHeight="1">
      <c r="A3" s="91" t="s">
        <v>358</v>
      </c>
      <c r="B3" s="91"/>
      <c r="C3" s="91"/>
      <c r="D3" s="91"/>
      <c r="E3" s="91"/>
      <c r="F3" s="91"/>
      <c r="G3" s="91"/>
      <c r="H3" s="91"/>
      <c r="I3" s="91"/>
    </row>
    <row r="4" spans="1:9" s="32" customFormat="1" ht="20.25" customHeight="1">
      <c r="A4" s="92"/>
      <c r="B4" s="92"/>
      <c r="C4" s="92"/>
      <c r="D4" s="92"/>
      <c r="E4" s="92"/>
      <c r="F4" s="92"/>
      <c r="G4" s="92"/>
      <c r="H4" s="92"/>
      <c r="I4" s="92"/>
    </row>
    <row r="5" spans="1:9" s="32" customFormat="1" ht="20.25" customHeight="1" thickBot="1">
      <c r="A5" s="93"/>
      <c r="B5" s="93"/>
      <c r="C5" s="93"/>
      <c r="D5" s="93"/>
      <c r="E5" s="93"/>
      <c r="F5" s="93"/>
      <c r="G5" s="93"/>
      <c r="H5" s="93"/>
      <c r="I5" s="93"/>
    </row>
    <row r="6" spans="1:9" ht="31.5" customHeight="1" thickBot="1" thickTop="1">
      <c r="A6" s="69" t="s">
        <v>2</v>
      </c>
      <c r="B6" s="69" t="s">
        <v>3</v>
      </c>
      <c r="C6" s="69" t="s">
        <v>4</v>
      </c>
      <c r="D6" s="72" t="s">
        <v>5</v>
      </c>
      <c r="E6" s="73" t="s">
        <v>18</v>
      </c>
      <c r="F6" s="70" t="s">
        <v>19</v>
      </c>
      <c r="G6" s="70" t="s">
        <v>15</v>
      </c>
      <c r="H6" s="71" t="s">
        <v>79</v>
      </c>
      <c r="I6" s="70" t="s">
        <v>80</v>
      </c>
    </row>
    <row r="7" spans="1:9" ht="15" customHeight="1" thickTop="1">
      <c r="A7" s="85" t="s">
        <v>6</v>
      </c>
      <c r="B7" s="87" t="s">
        <v>261</v>
      </c>
      <c r="C7" s="50"/>
      <c r="D7" s="34"/>
      <c r="E7" s="4"/>
      <c r="F7" s="21"/>
      <c r="G7" s="4"/>
      <c r="H7" s="66"/>
      <c r="I7" s="4"/>
    </row>
    <row r="8" spans="1:9" ht="15" customHeight="1">
      <c r="A8" s="85"/>
      <c r="B8" s="40" t="s">
        <v>262</v>
      </c>
      <c r="C8" s="50"/>
      <c r="D8" s="34"/>
      <c r="E8" s="4"/>
      <c r="F8" s="21"/>
      <c r="G8" s="4"/>
      <c r="H8" s="104"/>
      <c r="I8" s="4"/>
    </row>
    <row r="9" spans="1:9" ht="15" customHeight="1">
      <c r="A9" s="86" t="s">
        <v>8</v>
      </c>
      <c r="B9" s="64" t="s">
        <v>188</v>
      </c>
      <c r="C9" s="50" t="s">
        <v>186</v>
      </c>
      <c r="D9" s="34">
        <v>40</v>
      </c>
      <c r="E9" s="94"/>
      <c r="F9" s="95"/>
      <c r="G9" s="4">
        <f>(E9+F9)*D9</f>
        <v>0</v>
      </c>
      <c r="H9" s="104"/>
      <c r="I9" s="4">
        <f>G9*(H9+1)</f>
        <v>0</v>
      </c>
    </row>
    <row r="10" spans="1:9" ht="15" customHeight="1">
      <c r="A10" s="86" t="s">
        <v>9</v>
      </c>
      <c r="B10" s="64" t="s">
        <v>282</v>
      </c>
      <c r="C10" s="50" t="s">
        <v>186</v>
      </c>
      <c r="D10" s="34">
        <v>70</v>
      </c>
      <c r="E10" s="94"/>
      <c r="F10" s="95"/>
      <c r="G10" s="4">
        <f>(E10+F10)*D10</f>
        <v>0</v>
      </c>
      <c r="H10" s="104"/>
      <c r="I10" s="4">
        <f>G10*(H10+1)</f>
        <v>0</v>
      </c>
    </row>
    <row r="11" spans="1:9" ht="15" customHeight="1">
      <c r="A11" s="86" t="s">
        <v>10</v>
      </c>
      <c r="B11" s="64" t="s">
        <v>281</v>
      </c>
      <c r="C11" s="50" t="s">
        <v>186</v>
      </c>
      <c r="D11" s="34">
        <v>236</v>
      </c>
      <c r="E11" s="94"/>
      <c r="F11" s="95"/>
      <c r="G11" s="4">
        <f aca="true" t="shared" si="0" ref="G11:G74">(E11+F11)*D11</f>
        <v>0</v>
      </c>
      <c r="H11" s="104"/>
      <c r="I11" s="4">
        <f aca="true" t="shared" si="1" ref="I11:I74">G11*(H11+1)</f>
        <v>0</v>
      </c>
    </row>
    <row r="12" spans="1:9" ht="15" customHeight="1">
      <c r="A12" s="86" t="s">
        <v>11</v>
      </c>
      <c r="B12" s="64" t="s">
        <v>189</v>
      </c>
      <c r="C12" s="50" t="s">
        <v>211</v>
      </c>
      <c r="D12" s="34">
        <v>600</v>
      </c>
      <c r="E12" s="94"/>
      <c r="F12" s="95"/>
      <c r="G12" s="4">
        <f t="shared" si="0"/>
        <v>0</v>
      </c>
      <c r="H12" s="104"/>
      <c r="I12" s="4">
        <f t="shared" si="1"/>
        <v>0</v>
      </c>
    </row>
    <row r="13" spans="1:9" ht="15" customHeight="1">
      <c r="A13" s="86" t="s">
        <v>0</v>
      </c>
      <c r="B13" s="64" t="s">
        <v>280</v>
      </c>
      <c r="C13" s="50" t="s">
        <v>211</v>
      </c>
      <c r="D13" s="34">
        <v>600</v>
      </c>
      <c r="E13" s="94"/>
      <c r="F13" s="95"/>
      <c r="G13" s="4">
        <f t="shared" si="0"/>
        <v>0</v>
      </c>
      <c r="H13" s="104"/>
      <c r="I13" s="4">
        <f t="shared" si="1"/>
        <v>0</v>
      </c>
    </row>
    <row r="14" spans="1:9" ht="15" customHeight="1">
      <c r="A14" s="86" t="s">
        <v>1</v>
      </c>
      <c r="B14" s="64" t="s">
        <v>115</v>
      </c>
      <c r="C14" s="50" t="s">
        <v>211</v>
      </c>
      <c r="D14" s="34">
        <v>600</v>
      </c>
      <c r="E14" s="94"/>
      <c r="F14" s="95"/>
      <c r="G14" s="4">
        <f t="shared" si="0"/>
        <v>0</v>
      </c>
      <c r="H14" s="104"/>
      <c r="I14" s="4">
        <f t="shared" si="1"/>
        <v>0</v>
      </c>
    </row>
    <row r="15" spans="1:9" ht="15" customHeight="1">
      <c r="A15" s="86" t="s">
        <v>20</v>
      </c>
      <c r="B15" s="64" t="s">
        <v>190</v>
      </c>
      <c r="C15" s="50" t="s">
        <v>211</v>
      </c>
      <c r="D15" s="34">
        <v>600</v>
      </c>
      <c r="E15" s="94"/>
      <c r="F15" s="95"/>
      <c r="G15" s="4">
        <f t="shared" si="0"/>
        <v>0</v>
      </c>
      <c r="H15" s="104"/>
      <c r="I15" s="4">
        <f t="shared" si="1"/>
        <v>0</v>
      </c>
    </row>
    <row r="16" spans="1:9" ht="15" customHeight="1">
      <c r="A16" s="86" t="s">
        <v>21</v>
      </c>
      <c r="B16" s="64" t="s">
        <v>215</v>
      </c>
      <c r="C16" s="50" t="s">
        <v>186</v>
      </c>
      <c r="D16" s="34">
        <v>425</v>
      </c>
      <c r="E16" s="95"/>
      <c r="F16" s="95"/>
      <c r="G16" s="21">
        <f t="shared" si="0"/>
        <v>0</v>
      </c>
      <c r="H16" s="105"/>
      <c r="I16" s="21">
        <f t="shared" si="1"/>
        <v>0</v>
      </c>
    </row>
    <row r="17" spans="1:9" ht="15" customHeight="1">
      <c r="A17" s="86" t="s">
        <v>22</v>
      </c>
      <c r="B17" s="64" t="s">
        <v>191</v>
      </c>
      <c r="C17" s="50" t="s">
        <v>186</v>
      </c>
      <c r="D17" s="34">
        <v>283</v>
      </c>
      <c r="E17" s="94"/>
      <c r="F17" s="95"/>
      <c r="G17" s="4">
        <f t="shared" si="0"/>
        <v>0</v>
      </c>
      <c r="H17" s="104"/>
      <c r="I17" s="4">
        <f t="shared" si="1"/>
        <v>0</v>
      </c>
    </row>
    <row r="18" spans="1:9" ht="15" customHeight="1">
      <c r="A18" s="86" t="s">
        <v>23</v>
      </c>
      <c r="B18" s="64" t="s">
        <v>129</v>
      </c>
      <c r="C18" s="50" t="s">
        <v>211</v>
      </c>
      <c r="D18" s="34">
        <v>14</v>
      </c>
      <c r="E18" s="94"/>
      <c r="F18" s="95"/>
      <c r="G18" s="4">
        <f t="shared" si="0"/>
        <v>0</v>
      </c>
      <c r="H18" s="104"/>
      <c r="I18" s="4">
        <f t="shared" si="1"/>
        <v>0</v>
      </c>
    </row>
    <row r="19" spans="1:9" ht="15" customHeight="1">
      <c r="A19" s="86" t="s">
        <v>24</v>
      </c>
      <c r="B19" s="64" t="s">
        <v>216</v>
      </c>
      <c r="C19" s="50" t="s">
        <v>186</v>
      </c>
      <c r="D19" s="34">
        <v>16</v>
      </c>
      <c r="E19" s="94"/>
      <c r="F19" s="95"/>
      <c r="G19" s="4">
        <f t="shared" si="0"/>
        <v>0</v>
      </c>
      <c r="H19" s="104"/>
      <c r="I19" s="4">
        <f t="shared" si="1"/>
        <v>0</v>
      </c>
    </row>
    <row r="20" spans="1:9" ht="15" customHeight="1">
      <c r="A20" s="86" t="s">
        <v>25</v>
      </c>
      <c r="B20" s="64" t="s">
        <v>217</v>
      </c>
      <c r="C20" s="50" t="s">
        <v>13</v>
      </c>
      <c r="D20" s="34">
        <v>100</v>
      </c>
      <c r="E20" s="94"/>
      <c r="F20" s="95"/>
      <c r="G20" s="4">
        <f t="shared" si="0"/>
        <v>0</v>
      </c>
      <c r="H20" s="104"/>
      <c r="I20" s="4">
        <f t="shared" si="1"/>
        <v>0</v>
      </c>
    </row>
    <row r="21" spans="1:9" ht="15" customHeight="1">
      <c r="A21" s="86" t="s">
        <v>26</v>
      </c>
      <c r="B21" s="64" t="s">
        <v>218</v>
      </c>
      <c r="C21" s="50" t="s">
        <v>13</v>
      </c>
      <c r="D21" s="34">
        <v>22</v>
      </c>
      <c r="E21" s="94"/>
      <c r="F21" s="95"/>
      <c r="G21" s="4">
        <f t="shared" si="0"/>
        <v>0</v>
      </c>
      <c r="H21" s="104"/>
      <c r="I21" s="4">
        <f t="shared" si="1"/>
        <v>0</v>
      </c>
    </row>
    <row r="22" spans="1:9" ht="15" customHeight="1">
      <c r="A22" s="86" t="s">
        <v>27</v>
      </c>
      <c r="B22" s="64" t="s">
        <v>263</v>
      </c>
      <c r="C22" s="50" t="s">
        <v>13</v>
      </c>
      <c r="D22" s="34">
        <v>54</v>
      </c>
      <c r="E22" s="94"/>
      <c r="F22" s="95"/>
      <c r="G22" s="4">
        <f>(E22+F22)*D22</f>
        <v>0</v>
      </c>
      <c r="H22" s="104"/>
      <c r="I22" s="4">
        <f>G22*(H22+1)</f>
        <v>0</v>
      </c>
    </row>
    <row r="23" spans="1:9" ht="15" customHeight="1">
      <c r="A23" s="86" t="s">
        <v>28</v>
      </c>
      <c r="B23" s="64" t="s">
        <v>264</v>
      </c>
      <c r="C23" s="50" t="s">
        <v>13</v>
      </c>
      <c r="D23" s="34">
        <v>162</v>
      </c>
      <c r="E23" s="94"/>
      <c r="F23" s="95"/>
      <c r="G23" s="4">
        <f>(E23+F23)*D23</f>
        <v>0</v>
      </c>
      <c r="H23" s="104"/>
      <c r="I23" s="4">
        <f>G23*(H23+1)</f>
        <v>0</v>
      </c>
    </row>
    <row r="24" spans="1:9" ht="15" customHeight="1">
      <c r="A24" s="86" t="s">
        <v>29</v>
      </c>
      <c r="B24" s="64" t="s">
        <v>219</v>
      </c>
      <c r="C24" s="50" t="s">
        <v>13</v>
      </c>
      <c r="D24" s="34">
        <v>8</v>
      </c>
      <c r="E24" s="94"/>
      <c r="F24" s="95"/>
      <c r="G24" s="4">
        <f>(E24+F24)*D24</f>
        <v>0</v>
      </c>
      <c r="H24" s="104"/>
      <c r="I24" s="4">
        <f>G24*(H24+1)</f>
        <v>0</v>
      </c>
    </row>
    <row r="25" spans="1:9" ht="15" customHeight="1">
      <c r="A25" s="86" t="s">
        <v>30</v>
      </c>
      <c r="B25" s="64" t="s">
        <v>265</v>
      </c>
      <c r="C25" s="50" t="s">
        <v>186</v>
      </c>
      <c r="D25" s="34">
        <v>765</v>
      </c>
      <c r="E25" s="94"/>
      <c r="F25" s="95"/>
      <c r="G25" s="4">
        <f t="shared" si="0"/>
        <v>0</v>
      </c>
      <c r="H25" s="104"/>
      <c r="I25" s="4">
        <f t="shared" si="1"/>
        <v>0</v>
      </c>
    </row>
    <row r="26" spans="1:9" ht="15" customHeight="1">
      <c r="A26" s="86" t="s">
        <v>31</v>
      </c>
      <c r="B26" s="64" t="s">
        <v>266</v>
      </c>
      <c r="C26" s="50" t="s">
        <v>13</v>
      </c>
      <c r="D26" s="34">
        <v>1090</v>
      </c>
      <c r="E26" s="94"/>
      <c r="F26" s="95"/>
      <c r="G26" s="4">
        <f t="shared" si="0"/>
        <v>0</v>
      </c>
      <c r="H26" s="104"/>
      <c r="I26" s="4">
        <f t="shared" si="1"/>
        <v>0</v>
      </c>
    </row>
    <row r="27" spans="1:9" ht="15" customHeight="1">
      <c r="A27" s="86" t="s">
        <v>32</v>
      </c>
      <c r="B27" s="64" t="s">
        <v>220</v>
      </c>
      <c r="C27" s="50" t="s">
        <v>13</v>
      </c>
      <c r="D27" s="34">
        <v>4</v>
      </c>
      <c r="E27" s="94"/>
      <c r="F27" s="95"/>
      <c r="G27" s="4">
        <f t="shared" si="0"/>
        <v>0</v>
      </c>
      <c r="H27" s="104"/>
      <c r="I27" s="4">
        <f t="shared" si="1"/>
        <v>0</v>
      </c>
    </row>
    <row r="28" spans="1:9" ht="15" customHeight="1">
      <c r="A28" s="86" t="s">
        <v>33</v>
      </c>
      <c r="B28" s="64" t="s">
        <v>192</v>
      </c>
      <c r="C28" s="50" t="s">
        <v>13</v>
      </c>
      <c r="D28" s="34">
        <v>546</v>
      </c>
      <c r="E28" s="94"/>
      <c r="F28" s="95"/>
      <c r="G28" s="4">
        <f t="shared" si="0"/>
        <v>0</v>
      </c>
      <c r="H28" s="104"/>
      <c r="I28" s="4">
        <f t="shared" si="1"/>
        <v>0</v>
      </c>
    </row>
    <row r="29" spans="1:9" ht="15" customHeight="1">
      <c r="A29" s="86" t="s">
        <v>34</v>
      </c>
      <c r="B29" s="64" t="s">
        <v>202</v>
      </c>
      <c r="C29" s="50" t="s">
        <v>13</v>
      </c>
      <c r="D29" s="34">
        <v>100</v>
      </c>
      <c r="E29" s="94"/>
      <c r="F29" s="95"/>
      <c r="G29" s="4">
        <f>(E29+F29)*D29</f>
        <v>0</v>
      </c>
      <c r="H29" s="104"/>
      <c r="I29" s="4">
        <f>G29*(H29+1)</f>
        <v>0</v>
      </c>
    </row>
    <row r="30" spans="1:9" ht="15" customHeight="1">
      <c r="A30" s="86" t="s">
        <v>35</v>
      </c>
      <c r="B30" s="64" t="s">
        <v>243</v>
      </c>
      <c r="C30" s="50" t="s">
        <v>13</v>
      </c>
      <c r="D30" s="34">
        <v>54</v>
      </c>
      <c r="E30" s="94"/>
      <c r="F30" s="95"/>
      <c r="G30" s="4">
        <f>(E30+F30)*D30</f>
        <v>0</v>
      </c>
      <c r="H30" s="104"/>
      <c r="I30" s="4">
        <f>G30*(H30+1)</f>
        <v>0</v>
      </c>
    </row>
    <row r="31" spans="1:9" ht="15" customHeight="1">
      <c r="A31" s="86" t="s">
        <v>36</v>
      </c>
      <c r="B31" s="64" t="s">
        <v>244</v>
      </c>
      <c r="C31" s="50" t="s">
        <v>13</v>
      </c>
      <c r="D31" s="34">
        <v>421</v>
      </c>
      <c r="E31" s="94"/>
      <c r="F31" s="95"/>
      <c r="G31" s="4">
        <f>(E31+F31)*D31</f>
        <v>0</v>
      </c>
      <c r="H31" s="104"/>
      <c r="I31" s="4">
        <f>G31*(H31+1)</f>
        <v>0</v>
      </c>
    </row>
    <row r="32" spans="1:9" ht="15" customHeight="1">
      <c r="A32" s="86" t="s">
        <v>37</v>
      </c>
      <c r="B32" s="64" t="s">
        <v>187</v>
      </c>
      <c r="C32" s="50" t="s">
        <v>186</v>
      </c>
      <c r="D32" s="34">
        <v>739</v>
      </c>
      <c r="E32" s="94"/>
      <c r="F32" s="95"/>
      <c r="G32" s="4">
        <f t="shared" si="0"/>
        <v>0</v>
      </c>
      <c r="H32" s="104"/>
      <c r="I32" s="4">
        <f t="shared" si="1"/>
        <v>0</v>
      </c>
    </row>
    <row r="33" spans="1:9" ht="15" customHeight="1">
      <c r="A33" s="86" t="s">
        <v>38</v>
      </c>
      <c r="B33" s="64" t="s">
        <v>193</v>
      </c>
      <c r="C33" s="50" t="s">
        <v>13</v>
      </c>
      <c r="D33" s="34">
        <v>1452</v>
      </c>
      <c r="E33" s="94"/>
      <c r="F33" s="95"/>
      <c r="G33" s="4">
        <f t="shared" si="0"/>
        <v>0</v>
      </c>
      <c r="H33" s="104"/>
      <c r="I33" s="4">
        <f t="shared" si="1"/>
        <v>0</v>
      </c>
    </row>
    <row r="34" spans="1:9" ht="15" customHeight="1">
      <c r="A34" s="86" t="s">
        <v>39</v>
      </c>
      <c r="B34" s="29" t="s">
        <v>203</v>
      </c>
      <c r="C34" s="50" t="s">
        <v>186</v>
      </c>
      <c r="D34" s="34">
        <v>100</v>
      </c>
      <c r="E34" s="94"/>
      <c r="F34" s="95"/>
      <c r="G34" s="4">
        <f t="shared" si="0"/>
        <v>0</v>
      </c>
      <c r="H34" s="104"/>
      <c r="I34" s="4">
        <f t="shared" si="1"/>
        <v>0</v>
      </c>
    </row>
    <row r="35" spans="1:9" ht="15" customHeight="1">
      <c r="A35" s="86" t="s">
        <v>40</v>
      </c>
      <c r="B35" s="74" t="s">
        <v>196</v>
      </c>
      <c r="C35" s="30" t="s">
        <v>186</v>
      </c>
      <c r="D35" s="75">
        <v>27</v>
      </c>
      <c r="E35" s="95"/>
      <c r="F35" s="95"/>
      <c r="G35" s="4">
        <f t="shared" si="0"/>
        <v>0</v>
      </c>
      <c r="H35" s="104"/>
      <c r="I35" s="4">
        <f t="shared" si="1"/>
        <v>0</v>
      </c>
    </row>
    <row r="36" spans="1:9" ht="15" customHeight="1">
      <c r="A36" s="86" t="s">
        <v>41</v>
      </c>
      <c r="B36" s="64" t="s">
        <v>221</v>
      </c>
      <c r="C36" s="50" t="s">
        <v>186</v>
      </c>
      <c r="D36" s="34">
        <v>25</v>
      </c>
      <c r="E36" s="94"/>
      <c r="F36" s="95"/>
      <c r="G36" s="4">
        <f t="shared" si="0"/>
        <v>0</v>
      </c>
      <c r="H36" s="104"/>
      <c r="I36" s="4">
        <f t="shared" si="1"/>
        <v>0</v>
      </c>
    </row>
    <row r="37" spans="1:9" ht="15" customHeight="1">
      <c r="A37" s="86" t="s">
        <v>42</v>
      </c>
      <c r="B37" s="64" t="s">
        <v>222</v>
      </c>
      <c r="C37" s="50" t="s">
        <v>186</v>
      </c>
      <c r="D37" s="34">
        <v>16</v>
      </c>
      <c r="E37" s="94"/>
      <c r="F37" s="95"/>
      <c r="G37" s="4">
        <f t="shared" si="0"/>
        <v>0</v>
      </c>
      <c r="H37" s="104"/>
      <c r="I37" s="4">
        <f t="shared" si="1"/>
        <v>0</v>
      </c>
    </row>
    <row r="38" spans="1:9" ht="15" customHeight="1">
      <c r="A38" s="86" t="s">
        <v>43</v>
      </c>
      <c r="B38" s="64" t="s">
        <v>223</v>
      </c>
      <c r="C38" s="50" t="s">
        <v>186</v>
      </c>
      <c r="D38" s="34">
        <v>6</v>
      </c>
      <c r="E38" s="94"/>
      <c r="F38" s="95"/>
      <c r="G38" s="4">
        <f t="shared" si="0"/>
        <v>0</v>
      </c>
      <c r="H38" s="104"/>
      <c r="I38" s="4">
        <f t="shared" si="1"/>
        <v>0</v>
      </c>
    </row>
    <row r="39" spans="1:9" ht="15" customHeight="1">
      <c r="A39" s="86" t="s">
        <v>44</v>
      </c>
      <c r="B39" s="64" t="s">
        <v>245</v>
      </c>
      <c r="C39" s="50" t="s">
        <v>186</v>
      </c>
      <c r="D39" s="34">
        <v>4</v>
      </c>
      <c r="E39" s="94"/>
      <c r="F39" s="95"/>
      <c r="G39" s="4">
        <f t="shared" si="0"/>
        <v>0</v>
      </c>
      <c r="H39" s="104"/>
      <c r="I39" s="4">
        <f t="shared" si="1"/>
        <v>0</v>
      </c>
    </row>
    <row r="40" spans="1:9" ht="15" customHeight="1">
      <c r="A40" s="86" t="s">
        <v>45</v>
      </c>
      <c r="B40" s="64" t="s">
        <v>246</v>
      </c>
      <c r="C40" s="50" t="s">
        <v>186</v>
      </c>
      <c r="D40" s="34">
        <v>3</v>
      </c>
      <c r="E40" s="94"/>
      <c r="F40" s="95"/>
      <c r="G40" s="4">
        <f t="shared" si="0"/>
        <v>0</v>
      </c>
      <c r="H40" s="104"/>
      <c r="I40" s="4">
        <f t="shared" si="1"/>
        <v>0</v>
      </c>
    </row>
    <row r="41" spans="1:9" ht="15" customHeight="1">
      <c r="A41" s="86" t="s">
        <v>46</v>
      </c>
      <c r="B41" s="64" t="s">
        <v>247</v>
      </c>
      <c r="C41" s="50" t="s">
        <v>186</v>
      </c>
      <c r="D41" s="34">
        <v>2</v>
      </c>
      <c r="E41" s="94"/>
      <c r="F41" s="95"/>
      <c r="G41" s="4">
        <f t="shared" si="0"/>
        <v>0</v>
      </c>
      <c r="H41" s="104"/>
      <c r="I41" s="4">
        <f t="shared" si="1"/>
        <v>0</v>
      </c>
    </row>
    <row r="42" spans="1:9" ht="15" customHeight="1">
      <c r="A42" s="86" t="s">
        <v>47</v>
      </c>
      <c r="B42" s="64" t="s">
        <v>194</v>
      </c>
      <c r="C42" s="50" t="s">
        <v>186</v>
      </c>
      <c r="D42" s="34">
        <v>124</v>
      </c>
      <c r="E42" s="94"/>
      <c r="F42" s="95"/>
      <c r="G42" s="4">
        <f t="shared" si="0"/>
        <v>0</v>
      </c>
      <c r="H42" s="104"/>
      <c r="I42" s="4">
        <f t="shared" si="1"/>
        <v>0</v>
      </c>
    </row>
    <row r="43" spans="1:9" ht="15" customHeight="1">
      <c r="A43" s="86" t="s">
        <v>48</v>
      </c>
      <c r="B43" s="64" t="s">
        <v>287</v>
      </c>
      <c r="C43" s="50" t="s">
        <v>186</v>
      </c>
      <c r="D43" s="34">
        <v>10</v>
      </c>
      <c r="E43" s="94"/>
      <c r="F43" s="95"/>
      <c r="G43" s="4">
        <f t="shared" si="0"/>
        <v>0</v>
      </c>
      <c r="H43" s="104"/>
      <c r="I43" s="4">
        <f t="shared" si="1"/>
        <v>0</v>
      </c>
    </row>
    <row r="44" spans="1:9" ht="15" customHeight="1">
      <c r="A44" s="86" t="s">
        <v>49</v>
      </c>
      <c r="B44" s="64" t="s">
        <v>248</v>
      </c>
      <c r="C44" s="50" t="s">
        <v>186</v>
      </c>
      <c r="D44" s="34">
        <v>2</v>
      </c>
      <c r="E44" s="94"/>
      <c r="F44" s="95"/>
      <c r="G44" s="4">
        <f t="shared" si="0"/>
        <v>0</v>
      </c>
      <c r="H44" s="104"/>
      <c r="I44" s="4">
        <f t="shared" si="1"/>
        <v>0</v>
      </c>
    </row>
    <row r="45" spans="1:9" ht="15" customHeight="1">
      <c r="A45" s="86" t="s">
        <v>50</v>
      </c>
      <c r="B45" s="64" t="s">
        <v>249</v>
      </c>
      <c r="C45" s="50" t="s">
        <v>186</v>
      </c>
      <c r="D45" s="34">
        <v>3</v>
      </c>
      <c r="E45" s="94"/>
      <c r="F45" s="95"/>
      <c r="G45" s="4">
        <f t="shared" si="0"/>
        <v>0</v>
      </c>
      <c r="H45" s="104"/>
      <c r="I45" s="4">
        <f t="shared" si="1"/>
        <v>0</v>
      </c>
    </row>
    <row r="46" spans="1:9" ht="15" customHeight="1">
      <c r="A46" s="86" t="s">
        <v>51</v>
      </c>
      <c r="B46" s="64" t="s">
        <v>250</v>
      </c>
      <c r="C46" s="50" t="s">
        <v>186</v>
      </c>
      <c r="D46" s="34">
        <v>3</v>
      </c>
      <c r="E46" s="94"/>
      <c r="F46" s="95"/>
      <c r="G46" s="4">
        <f t="shared" si="0"/>
        <v>0</v>
      </c>
      <c r="H46" s="104"/>
      <c r="I46" s="4">
        <f t="shared" si="1"/>
        <v>0</v>
      </c>
    </row>
    <row r="47" spans="1:9" ht="15" customHeight="1">
      <c r="A47" s="86" t="s">
        <v>52</v>
      </c>
      <c r="B47" s="64" t="s">
        <v>225</v>
      </c>
      <c r="C47" s="50" t="s">
        <v>186</v>
      </c>
      <c r="D47" s="34">
        <v>2</v>
      </c>
      <c r="E47" s="94"/>
      <c r="F47" s="95"/>
      <c r="G47" s="4">
        <f t="shared" si="0"/>
        <v>0</v>
      </c>
      <c r="H47" s="104"/>
      <c r="I47" s="4">
        <f t="shared" si="1"/>
        <v>0</v>
      </c>
    </row>
    <row r="48" spans="1:9" ht="15" customHeight="1">
      <c r="A48" s="86" t="s">
        <v>53</v>
      </c>
      <c r="B48" s="64" t="s">
        <v>226</v>
      </c>
      <c r="C48" s="50" t="s">
        <v>186</v>
      </c>
      <c r="D48" s="34">
        <v>10</v>
      </c>
      <c r="E48" s="94"/>
      <c r="F48" s="95"/>
      <c r="G48" s="4">
        <f t="shared" si="0"/>
        <v>0</v>
      </c>
      <c r="H48" s="104"/>
      <c r="I48" s="4">
        <f t="shared" si="1"/>
        <v>0</v>
      </c>
    </row>
    <row r="49" spans="1:9" ht="15" customHeight="1">
      <c r="A49" s="86" t="s">
        <v>54</v>
      </c>
      <c r="B49" s="64" t="s">
        <v>296</v>
      </c>
      <c r="C49" s="50" t="s">
        <v>186</v>
      </c>
      <c r="D49" s="34">
        <v>1</v>
      </c>
      <c r="E49" s="94"/>
      <c r="F49" s="95"/>
      <c r="G49" s="4">
        <f t="shared" si="0"/>
        <v>0</v>
      </c>
      <c r="H49" s="104"/>
      <c r="I49" s="4">
        <f t="shared" si="1"/>
        <v>0</v>
      </c>
    </row>
    <row r="50" spans="1:9" ht="15" customHeight="1">
      <c r="A50" s="86" t="s">
        <v>55</v>
      </c>
      <c r="B50" s="64" t="s">
        <v>251</v>
      </c>
      <c r="C50" s="50" t="s">
        <v>186</v>
      </c>
      <c r="D50" s="34">
        <v>1</v>
      </c>
      <c r="E50" s="94"/>
      <c r="F50" s="95"/>
      <c r="G50" s="4">
        <f t="shared" si="0"/>
        <v>0</v>
      </c>
      <c r="H50" s="104"/>
      <c r="I50" s="4">
        <f t="shared" si="1"/>
        <v>0</v>
      </c>
    </row>
    <row r="51" spans="1:9" ht="15" customHeight="1">
      <c r="A51" s="86" t="s">
        <v>56</v>
      </c>
      <c r="B51" s="64" t="s">
        <v>252</v>
      </c>
      <c r="C51" s="50" t="s">
        <v>186</v>
      </c>
      <c r="D51" s="34">
        <v>1</v>
      </c>
      <c r="E51" s="94"/>
      <c r="F51" s="95"/>
      <c r="G51" s="4">
        <f t="shared" si="0"/>
        <v>0</v>
      </c>
      <c r="H51" s="104"/>
      <c r="I51" s="4">
        <f t="shared" si="1"/>
        <v>0</v>
      </c>
    </row>
    <row r="52" spans="1:9" ht="15" customHeight="1">
      <c r="A52" s="86" t="s">
        <v>57</v>
      </c>
      <c r="B52" s="64" t="s">
        <v>253</v>
      </c>
      <c r="C52" s="50" t="s">
        <v>186</v>
      </c>
      <c r="D52" s="34">
        <v>2</v>
      </c>
      <c r="E52" s="94"/>
      <c r="F52" s="95"/>
      <c r="G52" s="4">
        <f t="shared" si="0"/>
        <v>0</v>
      </c>
      <c r="H52" s="104"/>
      <c r="I52" s="4">
        <f t="shared" si="1"/>
        <v>0</v>
      </c>
    </row>
    <row r="53" spans="1:9" ht="15" customHeight="1">
      <c r="A53" s="86" t="s">
        <v>58</v>
      </c>
      <c r="B53" s="64" t="s">
        <v>227</v>
      </c>
      <c r="C53" s="50" t="s">
        <v>186</v>
      </c>
      <c r="D53" s="34">
        <v>3</v>
      </c>
      <c r="E53" s="94"/>
      <c r="F53" s="95"/>
      <c r="G53" s="4">
        <f t="shared" si="0"/>
        <v>0</v>
      </c>
      <c r="H53" s="104"/>
      <c r="I53" s="4">
        <f t="shared" si="1"/>
        <v>0</v>
      </c>
    </row>
    <row r="54" spans="1:9" ht="15" customHeight="1">
      <c r="A54" s="86" t="s">
        <v>59</v>
      </c>
      <c r="B54" s="64" t="s">
        <v>254</v>
      </c>
      <c r="C54" s="50" t="s">
        <v>186</v>
      </c>
      <c r="D54" s="34">
        <v>12</v>
      </c>
      <c r="E54" s="94"/>
      <c r="F54" s="95"/>
      <c r="G54" s="4">
        <f t="shared" si="0"/>
        <v>0</v>
      </c>
      <c r="H54" s="104"/>
      <c r="I54" s="4">
        <f t="shared" si="1"/>
        <v>0</v>
      </c>
    </row>
    <row r="55" spans="1:9" ht="15" customHeight="1">
      <c r="A55" s="86" t="s">
        <v>60</v>
      </c>
      <c r="B55" s="64" t="s">
        <v>255</v>
      </c>
      <c r="C55" s="50" t="s">
        <v>186</v>
      </c>
      <c r="D55" s="34">
        <v>7</v>
      </c>
      <c r="E55" s="94"/>
      <c r="F55" s="95"/>
      <c r="G55" s="4">
        <f>(E55+F55)*D55</f>
        <v>0</v>
      </c>
      <c r="H55" s="104"/>
      <c r="I55" s="4">
        <f>G55*(H55+1)</f>
        <v>0</v>
      </c>
    </row>
    <row r="56" spans="1:9" ht="15" customHeight="1">
      <c r="A56" s="86" t="s">
        <v>61</v>
      </c>
      <c r="B56" s="64" t="s">
        <v>292</v>
      </c>
      <c r="C56" s="50" t="s">
        <v>13</v>
      </c>
      <c r="D56" s="34">
        <v>42</v>
      </c>
      <c r="E56" s="94"/>
      <c r="F56" s="95"/>
      <c r="G56" s="4">
        <f t="shared" si="0"/>
        <v>0</v>
      </c>
      <c r="H56" s="104"/>
      <c r="I56" s="4">
        <f t="shared" si="1"/>
        <v>0</v>
      </c>
    </row>
    <row r="57" spans="1:9" ht="15" customHeight="1">
      <c r="A57" s="86" t="s">
        <v>62</v>
      </c>
      <c r="B57" s="64" t="s">
        <v>256</v>
      </c>
      <c r="C57" s="50" t="s">
        <v>285</v>
      </c>
      <c r="D57" s="34">
        <v>1</v>
      </c>
      <c r="E57" s="94"/>
      <c r="F57" s="95"/>
      <c r="G57" s="4">
        <f t="shared" si="0"/>
        <v>0</v>
      </c>
      <c r="H57" s="104"/>
      <c r="I57" s="4">
        <f t="shared" si="1"/>
        <v>0</v>
      </c>
    </row>
    <row r="58" spans="1:9" ht="15" customHeight="1">
      <c r="A58" s="86" t="s">
        <v>63</v>
      </c>
      <c r="B58" s="64" t="s">
        <v>228</v>
      </c>
      <c r="C58" s="50" t="s">
        <v>285</v>
      </c>
      <c r="D58" s="34">
        <v>11</v>
      </c>
      <c r="E58" s="94"/>
      <c r="F58" s="95"/>
      <c r="G58" s="4">
        <f t="shared" si="0"/>
        <v>0</v>
      </c>
      <c r="H58" s="104"/>
      <c r="I58" s="4">
        <f t="shared" si="1"/>
        <v>0</v>
      </c>
    </row>
    <row r="59" spans="1:9" ht="15" customHeight="1">
      <c r="A59" s="86" t="s">
        <v>64</v>
      </c>
      <c r="B59" s="64" t="s">
        <v>198</v>
      </c>
      <c r="C59" s="50" t="s">
        <v>285</v>
      </c>
      <c r="D59" s="34">
        <v>114</v>
      </c>
      <c r="E59" s="94"/>
      <c r="F59" s="95"/>
      <c r="G59" s="4">
        <f t="shared" si="0"/>
        <v>0</v>
      </c>
      <c r="H59" s="104"/>
      <c r="I59" s="4">
        <f t="shared" si="1"/>
        <v>0</v>
      </c>
    </row>
    <row r="60" spans="1:9" ht="15" customHeight="1">
      <c r="A60" s="86" t="s">
        <v>65</v>
      </c>
      <c r="B60" s="64" t="s">
        <v>257</v>
      </c>
      <c r="C60" s="50" t="s">
        <v>285</v>
      </c>
      <c r="D60" s="34">
        <v>2</v>
      </c>
      <c r="E60" s="94"/>
      <c r="F60" s="95"/>
      <c r="G60" s="4">
        <f t="shared" si="0"/>
        <v>0</v>
      </c>
      <c r="H60" s="104"/>
      <c r="I60" s="4">
        <f t="shared" si="1"/>
        <v>0</v>
      </c>
    </row>
    <row r="61" spans="1:9" ht="15" customHeight="1">
      <c r="A61" s="86" t="s">
        <v>66</v>
      </c>
      <c r="B61" s="64" t="s">
        <v>293</v>
      </c>
      <c r="C61" s="50" t="s">
        <v>186</v>
      </c>
      <c r="D61" s="34">
        <v>4</v>
      </c>
      <c r="E61" s="94"/>
      <c r="F61" s="95"/>
      <c r="G61" s="4">
        <f>(E61+F61)*D61</f>
        <v>0</v>
      </c>
      <c r="H61" s="104"/>
      <c r="I61" s="4">
        <f>G61*(H61+1)</f>
        <v>0</v>
      </c>
    </row>
    <row r="62" spans="1:9" ht="15" customHeight="1">
      <c r="A62" s="86" t="s">
        <v>67</v>
      </c>
      <c r="B62" s="64" t="s">
        <v>294</v>
      </c>
      <c r="C62" s="50" t="s">
        <v>186</v>
      </c>
      <c r="D62" s="34">
        <v>15</v>
      </c>
      <c r="E62" s="94"/>
      <c r="F62" s="95"/>
      <c r="G62" s="4">
        <f>(E62+F62)*D62</f>
        <v>0</v>
      </c>
      <c r="H62" s="104"/>
      <c r="I62" s="4">
        <f>G62*(H62+1)</f>
        <v>0</v>
      </c>
    </row>
    <row r="63" spans="1:9" ht="15" customHeight="1">
      <c r="A63" s="86" t="s">
        <v>68</v>
      </c>
      <c r="B63" s="64" t="s">
        <v>159</v>
      </c>
      <c r="C63" s="50" t="s">
        <v>186</v>
      </c>
      <c r="D63" s="34">
        <v>2</v>
      </c>
      <c r="E63" s="94"/>
      <c r="F63" s="95"/>
      <c r="G63" s="4">
        <f t="shared" si="0"/>
        <v>0</v>
      </c>
      <c r="H63" s="104"/>
      <c r="I63" s="4">
        <f t="shared" si="1"/>
        <v>0</v>
      </c>
    </row>
    <row r="64" spans="1:9" ht="15" customHeight="1">
      <c r="A64" s="86" t="s">
        <v>69</v>
      </c>
      <c r="B64" s="64" t="s">
        <v>290</v>
      </c>
      <c r="C64" s="50" t="s">
        <v>186</v>
      </c>
      <c r="D64" s="34">
        <v>20</v>
      </c>
      <c r="E64" s="94"/>
      <c r="F64" s="95"/>
      <c r="G64" s="4">
        <f t="shared" si="0"/>
        <v>0</v>
      </c>
      <c r="H64" s="104"/>
      <c r="I64" s="4">
        <f t="shared" si="1"/>
        <v>0</v>
      </c>
    </row>
    <row r="65" spans="1:9" ht="15" customHeight="1">
      <c r="A65" s="86" t="s">
        <v>71</v>
      </c>
      <c r="B65" s="64" t="s">
        <v>229</v>
      </c>
      <c r="C65" s="50" t="s">
        <v>186</v>
      </c>
      <c r="D65" s="34">
        <v>4</v>
      </c>
      <c r="E65" s="94"/>
      <c r="F65" s="95"/>
      <c r="G65" s="4">
        <f t="shared" si="0"/>
        <v>0</v>
      </c>
      <c r="H65" s="104"/>
      <c r="I65" s="4">
        <f t="shared" si="1"/>
        <v>0</v>
      </c>
    </row>
    <row r="66" spans="1:9" ht="15" customHeight="1">
      <c r="A66" s="86" t="s">
        <v>72</v>
      </c>
      <c r="B66" s="64" t="s">
        <v>128</v>
      </c>
      <c r="C66" s="50" t="s">
        <v>186</v>
      </c>
      <c r="D66" s="34">
        <v>14</v>
      </c>
      <c r="E66" s="94"/>
      <c r="F66" s="95"/>
      <c r="G66" s="4">
        <f t="shared" si="0"/>
        <v>0</v>
      </c>
      <c r="H66" s="104"/>
      <c r="I66" s="4">
        <f t="shared" si="1"/>
        <v>0</v>
      </c>
    </row>
    <row r="67" spans="1:9" ht="15" customHeight="1">
      <c r="A67" s="86" t="s">
        <v>73</v>
      </c>
      <c r="B67" s="64" t="s">
        <v>258</v>
      </c>
      <c r="C67" s="50" t="s">
        <v>186</v>
      </c>
      <c r="D67" s="34">
        <v>1</v>
      </c>
      <c r="E67" s="94"/>
      <c r="F67" s="95"/>
      <c r="G67" s="4">
        <f t="shared" si="0"/>
        <v>0</v>
      </c>
      <c r="H67" s="104"/>
      <c r="I67" s="4">
        <f t="shared" si="1"/>
        <v>0</v>
      </c>
    </row>
    <row r="68" spans="1:9" ht="15" customHeight="1">
      <c r="A68" s="86" t="s">
        <v>74</v>
      </c>
      <c r="B68" s="64" t="s">
        <v>204</v>
      </c>
      <c r="C68" s="50" t="s">
        <v>186</v>
      </c>
      <c r="D68" s="34">
        <v>8</v>
      </c>
      <c r="E68" s="94"/>
      <c r="F68" s="95"/>
      <c r="G68" s="4">
        <f>(E68+F68)*D68</f>
        <v>0</v>
      </c>
      <c r="H68" s="104"/>
      <c r="I68" s="4">
        <f>G68*(H68+1)</f>
        <v>0</v>
      </c>
    </row>
    <row r="69" spans="1:9" ht="15" customHeight="1">
      <c r="A69" s="86" t="s">
        <v>75</v>
      </c>
      <c r="B69" s="64" t="s">
        <v>195</v>
      </c>
      <c r="C69" s="50" t="s">
        <v>186</v>
      </c>
      <c r="D69" s="34">
        <v>2</v>
      </c>
      <c r="E69" s="94"/>
      <c r="F69" s="95"/>
      <c r="G69" s="4">
        <f t="shared" si="0"/>
        <v>0</v>
      </c>
      <c r="H69" s="104"/>
      <c r="I69" s="4">
        <f t="shared" si="1"/>
        <v>0</v>
      </c>
    </row>
    <row r="70" spans="1:9" ht="15" customHeight="1">
      <c r="A70" s="86" t="s">
        <v>76</v>
      </c>
      <c r="B70" s="64" t="s">
        <v>118</v>
      </c>
      <c r="C70" s="50" t="s">
        <v>186</v>
      </c>
      <c r="D70" s="34">
        <v>24</v>
      </c>
      <c r="E70" s="94"/>
      <c r="F70" s="95"/>
      <c r="G70" s="4">
        <f t="shared" si="0"/>
        <v>0</v>
      </c>
      <c r="H70" s="104"/>
      <c r="I70" s="4">
        <f t="shared" si="1"/>
        <v>0</v>
      </c>
    </row>
    <row r="71" spans="1:9" ht="15" customHeight="1">
      <c r="A71" s="86" t="s">
        <v>77</v>
      </c>
      <c r="B71" s="64" t="s">
        <v>119</v>
      </c>
      <c r="C71" s="50" t="s">
        <v>186</v>
      </c>
      <c r="D71" s="34">
        <v>10</v>
      </c>
      <c r="E71" s="94"/>
      <c r="F71" s="95"/>
      <c r="G71" s="4">
        <f t="shared" si="0"/>
        <v>0</v>
      </c>
      <c r="H71" s="104"/>
      <c r="I71" s="4">
        <f t="shared" si="1"/>
        <v>0</v>
      </c>
    </row>
    <row r="72" spans="1:9" ht="15" customHeight="1">
      <c r="A72" s="86" t="s">
        <v>78</v>
      </c>
      <c r="B72" s="64" t="s">
        <v>120</v>
      </c>
      <c r="C72" s="50" t="s">
        <v>186</v>
      </c>
      <c r="D72" s="34">
        <v>145</v>
      </c>
      <c r="E72" s="94"/>
      <c r="F72" s="95"/>
      <c r="G72" s="4">
        <f t="shared" si="0"/>
        <v>0</v>
      </c>
      <c r="H72" s="104"/>
      <c r="I72" s="4">
        <f t="shared" si="1"/>
        <v>0</v>
      </c>
    </row>
    <row r="73" spans="1:9" ht="15" customHeight="1">
      <c r="A73" s="86" t="s">
        <v>81</v>
      </c>
      <c r="B73" s="64" t="s">
        <v>230</v>
      </c>
      <c r="C73" s="50" t="s">
        <v>186</v>
      </c>
      <c r="D73" s="34">
        <v>84</v>
      </c>
      <c r="E73" s="94"/>
      <c r="F73" s="95"/>
      <c r="G73" s="4">
        <f t="shared" si="0"/>
        <v>0</v>
      </c>
      <c r="H73" s="104"/>
      <c r="I73" s="4">
        <f t="shared" si="1"/>
        <v>0</v>
      </c>
    </row>
    <row r="74" spans="1:9" ht="15" customHeight="1">
      <c r="A74" s="86" t="s">
        <v>82</v>
      </c>
      <c r="B74" s="64" t="s">
        <v>121</v>
      </c>
      <c r="C74" s="50" t="s">
        <v>186</v>
      </c>
      <c r="D74" s="34">
        <v>42</v>
      </c>
      <c r="E74" s="94"/>
      <c r="F74" s="95"/>
      <c r="G74" s="4">
        <f t="shared" si="0"/>
        <v>0</v>
      </c>
      <c r="H74" s="104"/>
      <c r="I74" s="4">
        <f t="shared" si="1"/>
        <v>0</v>
      </c>
    </row>
    <row r="75" spans="1:9" ht="15" customHeight="1">
      <c r="A75" s="86" t="s">
        <v>83</v>
      </c>
      <c r="B75" s="64" t="s">
        <v>288</v>
      </c>
      <c r="C75" s="50" t="s">
        <v>186</v>
      </c>
      <c r="D75" s="34">
        <v>40</v>
      </c>
      <c r="E75" s="94"/>
      <c r="F75" s="95"/>
      <c r="G75" s="4">
        <f aca="true" t="shared" si="2" ref="G75:G133">(E75+F75)*D75</f>
        <v>0</v>
      </c>
      <c r="H75" s="104"/>
      <c r="I75" s="4">
        <f aca="true" t="shared" si="3" ref="I75:I133">G75*(H75+1)</f>
        <v>0</v>
      </c>
    </row>
    <row r="76" spans="1:9" ht="15" customHeight="1">
      <c r="A76" s="86" t="s">
        <v>84</v>
      </c>
      <c r="B76" s="64" t="s">
        <v>213</v>
      </c>
      <c r="C76" s="50" t="s">
        <v>186</v>
      </c>
      <c r="D76" s="34">
        <v>118</v>
      </c>
      <c r="E76" s="94"/>
      <c r="F76" s="95"/>
      <c r="G76" s="4">
        <f t="shared" si="2"/>
        <v>0</v>
      </c>
      <c r="H76" s="104"/>
      <c r="I76" s="4">
        <f t="shared" si="3"/>
        <v>0</v>
      </c>
    </row>
    <row r="77" spans="1:9" ht="15" customHeight="1">
      <c r="A77" s="86" t="s">
        <v>85</v>
      </c>
      <c r="B77" s="64" t="s">
        <v>289</v>
      </c>
      <c r="C77" s="50" t="s">
        <v>186</v>
      </c>
      <c r="D77" s="34">
        <v>10</v>
      </c>
      <c r="E77" s="94"/>
      <c r="F77" s="95"/>
      <c r="G77" s="4">
        <f t="shared" si="2"/>
        <v>0</v>
      </c>
      <c r="H77" s="104"/>
      <c r="I77" s="4">
        <f t="shared" si="3"/>
        <v>0</v>
      </c>
    </row>
    <row r="78" spans="1:9" ht="15" customHeight="1">
      <c r="A78" s="86" t="s">
        <v>86</v>
      </c>
      <c r="B78" s="64" t="s">
        <v>295</v>
      </c>
      <c r="C78" s="50" t="s">
        <v>186</v>
      </c>
      <c r="D78" s="34">
        <v>1</v>
      </c>
      <c r="E78" s="94"/>
      <c r="F78" s="95"/>
      <c r="G78" s="4">
        <f t="shared" si="2"/>
        <v>0</v>
      </c>
      <c r="H78" s="104"/>
      <c r="I78" s="4">
        <f t="shared" si="3"/>
        <v>0</v>
      </c>
    </row>
    <row r="79" spans="1:9" ht="15" customHeight="1">
      <c r="A79" s="86" t="s">
        <v>87</v>
      </c>
      <c r="B79" s="64" t="s">
        <v>130</v>
      </c>
      <c r="C79" s="50" t="s">
        <v>211</v>
      </c>
      <c r="D79" s="34">
        <v>5</v>
      </c>
      <c r="E79" s="94"/>
      <c r="F79" s="95"/>
      <c r="G79" s="4">
        <f t="shared" si="2"/>
        <v>0</v>
      </c>
      <c r="H79" s="104"/>
      <c r="I79" s="4">
        <f t="shared" si="3"/>
        <v>0</v>
      </c>
    </row>
    <row r="80" spans="1:9" ht="15" customHeight="1">
      <c r="A80" s="86" t="s">
        <v>88</v>
      </c>
      <c r="B80" s="64" t="s">
        <v>122</v>
      </c>
      <c r="C80" s="50" t="s">
        <v>211</v>
      </c>
      <c r="D80" s="34">
        <v>14</v>
      </c>
      <c r="E80" s="94"/>
      <c r="F80" s="95"/>
      <c r="G80" s="4">
        <f t="shared" si="2"/>
        <v>0</v>
      </c>
      <c r="H80" s="104"/>
      <c r="I80" s="4">
        <f t="shared" si="3"/>
        <v>0</v>
      </c>
    </row>
    <row r="81" spans="1:9" ht="15" customHeight="1">
      <c r="A81" s="86" t="s">
        <v>89</v>
      </c>
      <c r="B81" s="64" t="s">
        <v>123</v>
      </c>
      <c r="C81" s="50" t="s">
        <v>211</v>
      </c>
      <c r="D81" s="34">
        <v>5</v>
      </c>
      <c r="E81" s="94"/>
      <c r="F81" s="95"/>
      <c r="G81" s="4">
        <f t="shared" si="2"/>
        <v>0</v>
      </c>
      <c r="H81" s="104"/>
      <c r="I81" s="4">
        <f t="shared" si="3"/>
        <v>0</v>
      </c>
    </row>
    <row r="82" spans="1:9" ht="15" customHeight="1">
      <c r="A82" s="86" t="s">
        <v>90</v>
      </c>
      <c r="B82" s="64" t="s">
        <v>124</v>
      </c>
      <c r="C82" s="50" t="s">
        <v>211</v>
      </c>
      <c r="D82" s="34">
        <v>5</v>
      </c>
      <c r="E82" s="94"/>
      <c r="F82" s="95"/>
      <c r="G82" s="4">
        <f t="shared" si="2"/>
        <v>0</v>
      </c>
      <c r="H82" s="104"/>
      <c r="I82" s="4">
        <f t="shared" si="3"/>
        <v>0</v>
      </c>
    </row>
    <row r="83" spans="1:9" ht="15" customHeight="1">
      <c r="A83" s="86" t="s">
        <v>91</v>
      </c>
      <c r="B83" s="64" t="s">
        <v>125</v>
      </c>
      <c r="C83" s="50" t="s">
        <v>211</v>
      </c>
      <c r="D83" s="34">
        <v>6</v>
      </c>
      <c r="E83" s="94"/>
      <c r="F83" s="95"/>
      <c r="G83" s="4">
        <f t="shared" si="2"/>
        <v>0</v>
      </c>
      <c r="H83" s="104"/>
      <c r="I83" s="4">
        <f t="shared" si="3"/>
        <v>0</v>
      </c>
    </row>
    <row r="84" spans="1:9" ht="15" customHeight="1">
      <c r="A84" s="86" t="s">
        <v>92</v>
      </c>
      <c r="B84" s="64" t="s">
        <v>239</v>
      </c>
      <c r="C84" s="50" t="s">
        <v>285</v>
      </c>
      <c r="D84" s="34">
        <v>58</v>
      </c>
      <c r="E84" s="94"/>
      <c r="F84" s="95"/>
      <c r="G84" s="4">
        <f t="shared" si="2"/>
        <v>0</v>
      </c>
      <c r="H84" s="104"/>
      <c r="I84" s="4">
        <f t="shared" si="3"/>
        <v>0</v>
      </c>
    </row>
    <row r="85" spans="1:9" ht="15" customHeight="1">
      <c r="A85" s="86" t="s">
        <v>93</v>
      </c>
      <c r="B85" s="64" t="s">
        <v>126</v>
      </c>
      <c r="C85" s="50" t="s">
        <v>211</v>
      </c>
      <c r="D85" s="34">
        <v>5</v>
      </c>
      <c r="E85" s="94"/>
      <c r="F85" s="95"/>
      <c r="G85" s="4">
        <f t="shared" si="2"/>
        <v>0</v>
      </c>
      <c r="H85" s="104"/>
      <c r="I85" s="4">
        <f t="shared" si="3"/>
        <v>0</v>
      </c>
    </row>
    <row r="86" spans="1:9" ht="15" customHeight="1">
      <c r="A86" s="86" t="s">
        <v>94</v>
      </c>
      <c r="B86" s="64" t="s">
        <v>127</v>
      </c>
      <c r="C86" s="50" t="s">
        <v>211</v>
      </c>
      <c r="D86" s="34">
        <v>5</v>
      </c>
      <c r="E86" s="94"/>
      <c r="F86" s="95"/>
      <c r="G86" s="4">
        <f t="shared" si="2"/>
        <v>0</v>
      </c>
      <c r="H86" s="104"/>
      <c r="I86" s="4">
        <f t="shared" si="3"/>
        <v>0</v>
      </c>
    </row>
    <row r="87" spans="1:9" ht="15" customHeight="1">
      <c r="A87" s="86" t="s">
        <v>95</v>
      </c>
      <c r="B87" s="64" t="s">
        <v>231</v>
      </c>
      <c r="C87" s="50" t="s">
        <v>186</v>
      </c>
      <c r="D87" s="34">
        <v>1</v>
      </c>
      <c r="E87" s="94"/>
      <c r="F87" s="95"/>
      <c r="G87" s="4">
        <f t="shared" si="2"/>
        <v>0</v>
      </c>
      <c r="H87" s="104"/>
      <c r="I87" s="4">
        <f t="shared" si="3"/>
        <v>0</v>
      </c>
    </row>
    <row r="88" spans="1:9" ht="15" customHeight="1">
      <c r="A88" s="86" t="s">
        <v>96</v>
      </c>
      <c r="B88" s="64" t="s">
        <v>232</v>
      </c>
      <c r="C88" s="50" t="s">
        <v>186</v>
      </c>
      <c r="D88" s="34">
        <v>42</v>
      </c>
      <c r="E88" s="94"/>
      <c r="F88" s="95"/>
      <c r="G88" s="4">
        <f t="shared" si="2"/>
        <v>0</v>
      </c>
      <c r="H88" s="104"/>
      <c r="I88" s="4">
        <f t="shared" si="3"/>
        <v>0</v>
      </c>
    </row>
    <row r="89" spans="1:9" ht="15" customHeight="1">
      <c r="A89" s="86" t="s">
        <v>97</v>
      </c>
      <c r="B89" s="64" t="s">
        <v>209</v>
      </c>
      <c r="C89" s="50" t="s">
        <v>70</v>
      </c>
      <c r="D89" s="34">
        <v>40</v>
      </c>
      <c r="E89" s="94"/>
      <c r="F89" s="95"/>
      <c r="G89" s="4">
        <f>(E89+F89)*D89</f>
        <v>0</v>
      </c>
      <c r="H89" s="104"/>
      <c r="I89" s="4">
        <f>G89*(H89+1)</f>
        <v>0</v>
      </c>
    </row>
    <row r="90" spans="1:9" ht="15" customHeight="1">
      <c r="A90" s="86" t="s">
        <v>98</v>
      </c>
      <c r="B90" s="64" t="s">
        <v>200</v>
      </c>
      <c r="C90" s="50" t="s">
        <v>70</v>
      </c>
      <c r="D90" s="34">
        <v>5</v>
      </c>
      <c r="E90" s="94"/>
      <c r="F90" s="95"/>
      <c r="G90" s="4">
        <f>(E90+F90)*D90</f>
        <v>0</v>
      </c>
      <c r="H90" s="104"/>
      <c r="I90" s="4">
        <f>G90*(H90+1)</f>
        <v>0</v>
      </c>
    </row>
    <row r="91" spans="1:9" ht="15" customHeight="1">
      <c r="A91" s="86" t="s">
        <v>99</v>
      </c>
      <c r="B91" s="64" t="s">
        <v>259</v>
      </c>
      <c r="C91" s="50" t="s">
        <v>186</v>
      </c>
      <c r="D91" s="34">
        <v>11</v>
      </c>
      <c r="E91" s="94"/>
      <c r="F91" s="95"/>
      <c r="G91" s="4">
        <f>(E91+F91)*D91</f>
        <v>0</v>
      </c>
      <c r="H91" s="104"/>
      <c r="I91" s="4">
        <f>G91*(H91+1)</f>
        <v>0</v>
      </c>
    </row>
    <row r="92" spans="1:9" ht="15" customHeight="1">
      <c r="A92" s="86" t="s">
        <v>100</v>
      </c>
      <c r="B92" s="64" t="s">
        <v>233</v>
      </c>
      <c r="C92" s="50" t="s">
        <v>186</v>
      </c>
      <c r="D92" s="34">
        <v>3</v>
      </c>
      <c r="E92" s="94"/>
      <c r="F92" s="95"/>
      <c r="G92" s="4">
        <f t="shared" si="2"/>
        <v>0</v>
      </c>
      <c r="H92" s="104"/>
      <c r="I92" s="4">
        <f t="shared" si="3"/>
        <v>0</v>
      </c>
    </row>
    <row r="93" spans="1:9" ht="15" customHeight="1">
      <c r="A93" s="86" t="s">
        <v>101</v>
      </c>
      <c r="B93" s="64" t="s">
        <v>234</v>
      </c>
      <c r="C93" s="50" t="s">
        <v>186</v>
      </c>
      <c r="D93" s="34">
        <v>84</v>
      </c>
      <c r="E93" s="94"/>
      <c r="F93" s="95"/>
      <c r="G93" s="4">
        <f t="shared" si="2"/>
        <v>0</v>
      </c>
      <c r="H93" s="104"/>
      <c r="I93" s="4">
        <f t="shared" si="3"/>
        <v>0</v>
      </c>
    </row>
    <row r="94" spans="1:9" ht="15" customHeight="1">
      <c r="A94" s="86" t="s">
        <v>102</v>
      </c>
      <c r="B94" s="64" t="s">
        <v>260</v>
      </c>
      <c r="C94" s="50" t="s">
        <v>186</v>
      </c>
      <c r="D94" s="34">
        <v>232</v>
      </c>
      <c r="E94" s="94"/>
      <c r="F94" s="95"/>
      <c r="G94" s="4">
        <f>(E94+F94)*D94</f>
        <v>0</v>
      </c>
      <c r="H94" s="104"/>
      <c r="I94" s="4">
        <f>G94*(H94+1)</f>
        <v>0</v>
      </c>
    </row>
    <row r="95" spans="1:9" ht="15" customHeight="1">
      <c r="A95" s="86" t="s">
        <v>103</v>
      </c>
      <c r="B95" s="64" t="s">
        <v>235</v>
      </c>
      <c r="C95" s="50" t="s">
        <v>186</v>
      </c>
      <c r="D95" s="34">
        <v>27</v>
      </c>
      <c r="E95" s="94"/>
      <c r="F95" s="95"/>
      <c r="G95" s="4">
        <f>(E95+F95)*D95</f>
        <v>0</v>
      </c>
      <c r="H95" s="104"/>
      <c r="I95" s="4">
        <f>G95*(H95+1)</f>
        <v>0</v>
      </c>
    </row>
    <row r="96" spans="1:9" ht="15" customHeight="1">
      <c r="A96" s="86" t="s">
        <v>104</v>
      </c>
      <c r="B96" s="64" t="s">
        <v>237</v>
      </c>
      <c r="C96" s="50" t="s">
        <v>186</v>
      </c>
      <c r="D96" s="34">
        <v>75</v>
      </c>
      <c r="E96" s="94"/>
      <c r="F96" s="95"/>
      <c r="G96" s="4">
        <f>(E96+F96)*D96</f>
        <v>0</v>
      </c>
      <c r="H96" s="104"/>
      <c r="I96" s="4">
        <f>G96*(H96+1)</f>
        <v>0</v>
      </c>
    </row>
    <row r="97" spans="1:9" ht="15" customHeight="1">
      <c r="A97" s="86" t="s">
        <v>105</v>
      </c>
      <c r="B97" s="64" t="s">
        <v>291</v>
      </c>
      <c r="C97" s="50" t="s">
        <v>186</v>
      </c>
      <c r="D97" s="34">
        <v>74</v>
      </c>
      <c r="E97" s="94"/>
      <c r="F97" s="95"/>
      <c r="G97" s="4">
        <f>(E97+F97)*D97</f>
        <v>0</v>
      </c>
      <c r="H97" s="104"/>
      <c r="I97" s="4">
        <f>G97*(H97+1)</f>
        <v>0</v>
      </c>
    </row>
    <row r="98" spans="1:9" ht="15" customHeight="1">
      <c r="A98" s="86" t="s">
        <v>106</v>
      </c>
      <c r="B98" s="64" t="s">
        <v>284</v>
      </c>
      <c r="C98" s="50" t="s">
        <v>186</v>
      </c>
      <c r="D98" s="34">
        <v>142</v>
      </c>
      <c r="E98" s="94"/>
      <c r="F98" s="95"/>
      <c r="G98" s="4">
        <f t="shared" si="2"/>
        <v>0</v>
      </c>
      <c r="H98" s="104"/>
      <c r="I98" s="4">
        <f t="shared" si="3"/>
        <v>0</v>
      </c>
    </row>
    <row r="99" spans="1:9" ht="15" customHeight="1">
      <c r="A99" s="86" t="s">
        <v>107</v>
      </c>
      <c r="B99" s="64" t="s">
        <v>238</v>
      </c>
      <c r="C99" s="50" t="s">
        <v>186</v>
      </c>
      <c r="D99" s="34">
        <v>100</v>
      </c>
      <c r="E99" s="94"/>
      <c r="F99" s="95"/>
      <c r="G99" s="4">
        <f t="shared" si="2"/>
        <v>0</v>
      </c>
      <c r="H99" s="104"/>
      <c r="I99" s="4">
        <f t="shared" si="3"/>
        <v>0</v>
      </c>
    </row>
    <row r="100" spans="1:9" ht="15" customHeight="1">
      <c r="A100" s="86"/>
      <c r="B100" s="31" t="s">
        <v>12</v>
      </c>
      <c r="C100" s="17"/>
      <c r="D100" s="35"/>
      <c r="E100" s="7">
        <f>SUMPRODUCT(E9:E99,D9:D99)</f>
        <v>0</v>
      </c>
      <c r="F100" s="7">
        <f>SUMPRODUCT(F9:F99,D9:D99)</f>
        <v>0</v>
      </c>
      <c r="G100" s="7">
        <f>SUM(G9:G99)</f>
        <v>0</v>
      </c>
      <c r="H100" s="104"/>
      <c r="I100" s="7">
        <f>SUM(I9:I99)</f>
        <v>0</v>
      </c>
    </row>
    <row r="101" spans="1:9" ht="15" customHeight="1">
      <c r="A101" s="85"/>
      <c r="B101" s="64"/>
      <c r="C101" s="50"/>
      <c r="D101" s="34"/>
      <c r="E101" s="4"/>
      <c r="F101" s="21"/>
      <c r="G101" s="4"/>
      <c r="H101" s="104"/>
      <c r="I101" s="4"/>
    </row>
    <row r="102" spans="1:9" ht="15" customHeight="1">
      <c r="A102" s="85"/>
      <c r="B102" s="40" t="s">
        <v>267</v>
      </c>
      <c r="C102" s="50"/>
      <c r="D102" s="34"/>
      <c r="E102" s="4"/>
      <c r="F102" s="21"/>
      <c r="G102" s="4"/>
      <c r="H102" s="104"/>
      <c r="I102" s="4"/>
    </row>
    <row r="103" spans="1:9" ht="15" customHeight="1">
      <c r="A103" s="86" t="s">
        <v>108</v>
      </c>
      <c r="B103" s="64" t="s">
        <v>199</v>
      </c>
      <c r="C103" s="50" t="s">
        <v>70</v>
      </c>
      <c r="D103" s="34">
        <v>6</v>
      </c>
      <c r="E103" s="94"/>
      <c r="F103" s="95"/>
      <c r="G103" s="4">
        <f>(E103+F103)*D103</f>
        <v>0</v>
      </c>
      <c r="H103" s="104"/>
      <c r="I103" s="4">
        <f>G103*(H103+1)</f>
        <v>0</v>
      </c>
    </row>
    <row r="104" spans="1:9" ht="15" customHeight="1">
      <c r="A104" s="86" t="s">
        <v>109</v>
      </c>
      <c r="B104" s="64" t="s">
        <v>281</v>
      </c>
      <c r="C104" s="50" t="s">
        <v>70</v>
      </c>
      <c r="D104" s="34">
        <v>46</v>
      </c>
      <c r="E104" s="94"/>
      <c r="F104" s="95"/>
      <c r="G104" s="4">
        <f>(E104+F104)*D104</f>
        <v>0</v>
      </c>
      <c r="H104" s="104"/>
      <c r="I104" s="4">
        <f>G104*(H104+1)</f>
        <v>0</v>
      </c>
    </row>
    <row r="105" spans="1:9" ht="15" customHeight="1">
      <c r="A105" s="86" t="s">
        <v>110</v>
      </c>
      <c r="B105" s="64" t="s">
        <v>115</v>
      </c>
      <c r="C105" s="50" t="s">
        <v>211</v>
      </c>
      <c r="D105" s="34">
        <v>1</v>
      </c>
      <c r="E105" s="94"/>
      <c r="F105" s="95"/>
      <c r="G105" s="4">
        <f t="shared" si="2"/>
        <v>0</v>
      </c>
      <c r="H105" s="104"/>
      <c r="I105" s="4">
        <f t="shared" si="3"/>
        <v>0</v>
      </c>
    </row>
    <row r="106" spans="1:9" ht="15" customHeight="1">
      <c r="A106" s="86" t="s">
        <v>111</v>
      </c>
      <c r="B106" s="64" t="s">
        <v>116</v>
      </c>
      <c r="C106" s="50" t="s">
        <v>211</v>
      </c>
      <c r="D106" s="34">
        <v>1</v>
      </c>
      <c r="E106" s="94"/>
      <c r="F106" s="95"/>
      <c r="G106" s="4">
        <f t="shared" si="2"/>
        <v>0</v>
      </c>
      <c r="H106" s="104"/>
      <c r="I106" s="4">
        <f t="shared" si="3"/>
        <v>0</v>
      </c>
    </row>
    <row r="107" spans="1:9" ht="15" customHeight="1">
      <c r="A107" s="86" t="s">
        <v>112</v>
      </c>
      <c r="B107" s="64" t="s">
        <v>117</v>
      </c>
      <c r="C107" s="50" t="s">
        <v>211</v>
      </c>
      <c r="D107" s="34">
        <v>1</v>
      </c>
      <c r="E107" s="94"/>
      <c r="F107" s="95"/>
      <c r="G107" s="4">
        <f t="shared" si="2"/>
        <v>0</v>
      </c>
      <c r="H107" s="104"/>
      <c r="I107" s="4">
        <f t="shared" si="3"/>
        <v>0</v>
      </c>
    </row>
    <row r="108" spans="1:9" ht="15" customHeight="1">
      <c r="A108" s="86" t="s">
        <v>113</v>
      </c>
      <c r="B108" s="64" t="s">
        <v>206</v>
      </c>
      <c r="C108" s="50" t="s">
        <v>70</v>
      </c>
      <c r="D108" s="34">
        <v>46</v>
      </c>
      <c r="E108" s="94"/>
      <c r="F108" s="95"/>
      <c r="G108" s="4">
        <f t="shared" si="2"/>
        <v>0</v>
      </c>
      <c r="H108" s="104"/>
      <c r="I108" s="4">
        <f t="shared" si="3"/>
        <v>0</v>
      </c>
    </row>
    <row r="109" spans="1:9" ht="15" customHeight="1">
      <c r="A109" s="86" t="s">
        <v>114</v>
      </c>
      <c r="B109" s="64" t="s">
        <v>129</v>
      </c>
      <c r="C109" s="50" t="s">
        <v>211</v>
      </c>
      <c r="D109" s="34">
        <v>2</v>
      </c>
      <c r="E109" s="94"/>
      <c r="F109" s="95"/>
      <c r="G109" s="4">
        <f t="shared" si="2"/>
        <v>0</v>
      </c>
      <c r="H109" s="104"/>
      <c r="I109" s="4">
        <f t="shared" si="3"/>
        <v>0</v>
      </c>
    </row>
    <row r="110" spans="1:9" ht="15" customHeight="1">
      <c r="A110" s="86" t="s">
        <v>131</v>
      </c>
      <c r="B110" s="64" t="s">
        <v>286</v>
      </c>
      <c r="C110" s="50" t="s">
        <v>13</v>
      </c>
      <c r="D110" s="34">
        <v>1484</v>
      </c>
      <c r="E110" s="95"/>
      <c r="F110" s="95"/>
      <c r="G110" s="21">
        <f t="shared" si="2"/>
        <v>0</v>
      </c>
      <c r="H110" s="105"/>
      <c r="I110" s="21">
        <f t="shared" si="3"/>
        <v>0</v>
      </c>
    </row>
    <row r="111" spans="1:9" ht="15" customHeight="1">
      <c r="A111" s="86" t="s">
        <v>132</v>
      </c>
      <c r="B111" s="29" t="s">
        <v>203</v>
      </c>
      <c r="C111" s="50" t="s">
        <v>186</v>
      </c>
      <c r="D111" s="34">
        <v>23</v>
      </c>
      <c r="E111" s="94"/>
      <c r="F111" s="95"/>
      <c r="G111" s="4">
        <f t="shared" si="2"/>
        <v>0</v>
      </c>
      <c r="H111" s="104"/>
      <c r="I111" s="4">
        <f t="shared" si="3"/>
        <v>0</v>
      </c>
    </row>
    <row r="112" spans="1:9" ht="15" customHeight="1">
      <c r="A112" s="86" t="s">
        <v>133</v>
      </c>
      <c r="B112" s="64" t="s">
        <v>214</v>
      </c>
      <c r="C112" s="50" t="s">
        <v>70</v>
      </c>
      <c r="D112" s="34">
        <v>46</v>
      </c>
      <c r="E112" s="95"/>
      <c r="F112" s="95"/>
      <c r="G112" s="21">
        <f t="shared" si="2"/>
        <v>0</v>
      </c>
      <c r="H112" s="105"/>
      <c r="I112" s="21">
        <f t="shared" si="3"/>
        <v>0</v>
      </c>
    </row>
    <row r="113" spans="1:9" ht="15" customHeight="1">
      <c r="A113" s="86" t="s">
        <v>134</v>
      </c>
      <c r="B113" s="64" t="s">
        <v>283</v>
      </c>
      <c r="C113" s="50" t="s">
        <v>70</v>
      </c>
      <c r="D113" s="34">
        <v>12</v>
      </c>
      <c r="E113" s="94"/>
      <c r="F113" s="95"/>
      <c r="G113" s="4">
        <f t="shared" si="2"/>
        <v>0</v>
      </c>
      <c r="H113" s="104"/>
      <c r="I113" s="4">
        <f t="shared" si="3"/>
        <v>0</v>
      </c>
    </row>
    <row r="114" spans="1:9" ht="15" customHeight="1">
      <c r="A114" s="86" t="s">
        <v>135</v>
      </c>
      <c r="B114" s="64" t="s">
        <v>270</v>
      </c>
      <c r="C114" s="50" t="s">
        <v>13</v>
      </c>
      <c r="D114" s="34">
        <v>23</v>
      </c>
      <c r="E114" s="94"/>
      <c r="F114" s="95"/>
      <c r="G114" s="4">
        <f t="shared" si="2"/>
        <v>0</v>
      </c>
      <c r="H114" s="104"/>
      <c r="I114" s="4">
        <f t="shared" si="3"/>
        <v>0</v>
      </c>
    </row>
    <row r="115" spans="1:9" ht="15" customHeight="1">
      <c r="A115" s="86" t="s">
        <v>136</v>
      </c>
      <c r="B115" s="64" t="s">
        <v>207</v>
      </c>
      <c r="C115" s="50" t="s">
        <v>285</v>
      </c>
      <c r="D115" s="34">
        <v>34</v>
      </c>
      <c r="E115" s="94"/>
      <c r="F115" s="95"/>
      <c r="G115" s="4">
        <f t="shared" si="2"/>
        <v>0</v>
      </c>
      <c r="H115" s="104"/>
      <c r="I115" s="4">
        <f t="shared" si="3"/>
        <v>0</v>
      </c>
    </row>
    <row r="116" spans="1:9" ht="15" customHeight="1">
      <c r="A116" s="86" t="s">
        <v>137</v>
      </c>
      <c r="B116" s="64" t="s">
        <v>212</v>
      </c>
      <c r="C116" s="50" t="s">
        <v>70</v>
      </c>
      <c r="D116" s="34">
        <v>63</v>
      </c>
      <c r="E116" s="94"/>
      <c r="F116" s="95"/>
      <c r="G116" s="4">
        <f t="shared" si="2"/>
        <v>0</v>
      </c>
      <c r="H116" s="104"/>
      <c r="I116" s="4">
        <f t="shared" si="3"/>
        <v>0</v>
      </c>
    </row>
    <row r="117" spans="1:9" ht="15" customHeight="1">
      <c r="A117" s="86" t="s">
        <v>138</v>
      </c>
      <c r="B117" s="64" t="s">
        <v>195</v>
      </c>
      <c r="C117" s="50" t="s">
        <v>186</v>
      </c>
      <c r="D117" s="34">
        <v>3</v>
      </c>
      <c r="E117" s="94"/>
      <c r="F117" s="95"/>
      <c r="G117" s="4">
        <f t="shared" si="2"/>
        <v>0</v>
      </c>
      <c r="H117" s="104"/>
      <c r="I117" s="4">
        <f t="shared" si="3"/>
        <v>0</v>
      </c>
    </row>
    <row r="118" spans="1:9" ht="15" customHeight="1">
      <c r="A118" s="86" t="s">
        <v>139</v>
      </c>
      <c r="B118" s="64" t="s">
        <v>118</v>
      </c>
      <c r="C118" s="50" t="s">
        <v>70</v>
      </c>
      <c r="D118" s="34">
        <v>3</v>
      </c>
      <c r="E118" s="94"/>
      <c r="F118" s="95"/>
      <c r="G118" s="4">
        <f t="shared" si="2"/>
        <v>0</v>
      </c>
      <c r="H118" s="104"/>
      <c r="I118" s="4">
        <f t="shared" si="3"/>
        <v>0</v>
      </c>
    </row>
    <row r="119" spans="1:9" ht="15" customHeight="1">
      <c r="A119" s="86" t="s">
        <v>140</v>
      </c>
      <c r="B119" s="64" t="s">
        <v>268</v>
      </c>
      <c r="C119" s="50" t="s">
        <v>186</v>
      </c>
      <c r="D119" s="34">
        <v>26</v>
      </c>
      <c r="E119" s="94"/>
      <c r="F119" s="95"/>
      <c r="G119" s="4">
        <f t="shared" si="2"/>
        <v>0</v>
      </c>
      <c r="H119" s="104"/>
      <c r="I119" s="4">
        <f t="shared" si="3"/>
        <v>0</v>
      </c>
    </row>
    <row r="120" spans="1:9" ht="15" customHeight="1">
      <c r="A120" s="86" t="s">
        <v>141</v>
      </c>
      <c r="B120" s="64" t="s">
        <v>208</v>
      </c>
      <c r="C120" s="50" t="s">
        <v>211</v>
      </c>
      <c r="D120" s="34">
        <v>1</v>
      </c>
      <c r="E120" s="94"/>
      <c r="F120" s="95"/>
      <c r="G120" s="4">
        <f t="shared" si="2"/>
        <v>0</v>
      </c>
      <c r="H120" s="104"/>
      <c r="I120" s="4">
        <f t="shared" si="3"/>
        <v>0</v>
      </c>
    </row>
    <row r="121" spans="1:9" ht="15" customHeight="1">
      <c r="A121" s="86" t="s">
        <v>142</v>
      </c>
      <c r="B121" s="64" t="s">
        <v>197</v>
      </c>
      <c r="C121" s="50" t="s">
        <v>211</v>
      </c>
      <c r="D121" s="34">
        <v>1</v>
      </c>
      <c r="E121" s="94"/>
      <c r="F121" s="95"/>
      <c r="G121" s="4">
        <f t="shared" si="2"/>
        <v>0</v>
      </c>
      <c r="H121" s="104"/>
      <c r="I121" s="4">
        <f t="shared" si="3"/>
        <v>0</v>
      </c>
    </row>
    <row r="122" spans="1:9" ht="15" customHeight="1">
      <c r="A122" s="86" t="s">
        <v>143</v>
      </c>
      <c r="B122" s="64" t="s">
        <v>122</v>
      </c>
      <c r="C122" s="50" t="s">
        <v>211</v>
      </c>
      <c r="D122" s="34">
        <v>3</v>
      </c>
      <c r="E122" s="94"/>
      <c r="F122" s="95"/>
      <c r="G122" s="4">
        <f t="shared" si="2"/>
        <v>0</v>
      </c>
      <c r="H122" s="104"/>
      <c r="I122" s="4">
        <f t="shared" si="3"/>
        <v>0</v>
      </c>
    </row>
    <row r="123" spans="1:9" ht="15" customHeight="1">
      <c r="A123" s="86" t="s">
        <v>144</v>
      </c>
      <c r="B123" s="64" t="s">
        <v>123</v>
      </c>
      <c r="C123" s="50" t="s">
        <v>211</v>
      </c>
      <c r="D123" s="34">
        <v>1</v>
      </c>
      <c r="E123" s="94"/>
      <c r="F123" s="95"/>
      <c r="G123" s="4">
        <f t="shared" si="2"/>
        <v>0</v>
      </c>
      <c r="H123" s="104"/>
      <c r="I123" s="4">
        <f t="shared" si="3"/>
        <v>0</v>
      </c>
    </row>
    <row r="124" spans="1:9" ht="15" customHeight="1">
      <c r="A124" s="86" t="s">
        <v>145</v>
      </c>
      <c r="B124" s="64" t="s">
        <v>124</v>
      </c>
      <c r="C124" s="50" t="s">
        <v>211</v>
      </c>
      <c r="D124" s="34">
        <v>1</v>
      </c>
      <c r="E124" s="94"/>
      <c r="F124" s="95"/>
      <c r="G124" s="4">
        <f t="shared" si="2"/>
        <v>0</v>
      </c>
      <c r="H124" s="104"/>
      <c r="I124" s="4">
        <f t="shared" si="3"/>
        <v>0</v>
      </c>
    </row>
    <row r="125" spans="1:9" ht="15" customHeight="1">
      <c r="A125" s="86" t="s">
        <v>146</v>
      </c>
      <c r="B125" s="64" t="s">
        <v>125</v>
      </c>
      <c r="C125" s="50" t="s">
        <v>211</v>
      </c>
      <c r="D125" s="34">
        <v>2</v>
      </c>
      <c r="E125" s="94"/>
      <c r="F125" s="95"/>
      <c r="G125" s="4">
        <f t="shared" si="2"/>
        <v>0</v>
      </c>
      <c r="H125" s="104"/>
      <c r="I125" s="4">
        <f t="shared" si="3"/>
        <v>0</v>
      </c>
    </row>
    <row r="126" spans="1:9" ht="15" customHeight="1">
      <c r="A126" s="86" t="s">
        <v>147</v>
      </c>
      <c r="B126" s="64" t="s">
        <v>239</v>
      </c>
      <c r="C126" s="50" t="s">
        <v>285</v>
      </c>
      <c r="D126" s="34">
        <v>13</v>
      </c>
      <c r="E126" s="94"/>
      <c r="F126" s="95"/>
      <c r="G126" s="4">
        <f t="shared" si="2"/>
        <v>0</v>
      </c>
      <c r="H126" s="104"/>
      <c r="I126" s="4">
        <f t="shared" si="3"/>
        <v>0</v>
      </c>
    </row>
    <row r="127" spans="1:9" ht="15" customHeight="1">
      <c r="A127" s="86" t="s">
        <v>148</v>
      </c>
      <c r="B127" s="64" t="s">
        <v>126</v>
      </c>
      <c r="C127" s="50" t="s">
        <v>211</v>
      </c>
      <c r="D127" s="34">
        <v>1</v>
      </c>
      <c r="E127" s="94"/>
      <c r="F127" s="95"/>
      <c r="G127" s="4">
        <f t="shared" si="2"/>
        <v>0</v>
      </c>
      <c r="H127" s="104"/>
      <c r="I127" s="4">
        <f t="shared" si="3"/>
        <v>0</v>
      </c>
    </row>
    <row r="128" spans="1:9" ht="15" customHeight="1">
      <c r="A128" s="86" t="s">
        <v>149</v>
      </c>
      <c r="B128" s="64" t="s">
        <v>127</v>
      </c>
      <c r="C128" s="50" t="s">
        <v>211</v>
      </c>
      <c r="D128" s="34">
        <v>1</v>
      </c>
      <c r="E128" s="94"/>
      <c r="F128" s="95"/>
      <c r="G128" s="4">
        <f t="shared" si="2"/>
        <v>0</v>
      </c>
      <c r="H128" s="104"/>
      <c r="I128" s="4">
        <f t="shared" si="3"/>
        <v>0</v>
      </c>
    </row>
    <row r="129" spans="1:9" ht="15" customHeight="1">
      <c r="A129" s="86" t="s">
        <v>150</v>
      </c>
      <c r="B129" s="64" t="s">
        <v>209</v>
      </c>
      <c r="C129" s="50" t="s">
        <v>70</v>
      </c>
      <c r="D129" s="34">
        <v>7</v>
      </c>
      <c r="E129" s="94"/>
      <c r="F129" s="95"/>
      <c r="G129" s="4">
        <f>(E129+F129)*D129</f>
        <v>0</v>
      </c>
      <c r="H129" s="104"/>
      <c r="I129" s="4">
        <f>G129*(H129+1)</f>
        <v>0</v>
      </c>
    </row>
    <row r="130" spans="1:9" ht="15" customHeight="1">
      <c r="A130" s="86" t="s">
        <v>151</v>
      </c>
      <c r="B130" s="64" t="s">
        <v>201</v>
      </c>
      <c r="C130" s="50" t="s">
        <v>70</v>
      </c>
      <c r="D130" s="34">
        <v>8</v>
      </c>
      <c r="E130" s="94"/>
      <c r="F130" s="95"/>
      <c r="G130" s="4">
        <f>(E130+F130)*D130</f>
        <v>0</v>
      </c>
      <c r="H130" s="104"/>
      <c r="I130" s="4">
        <f>G130*(H130+1)</f>
        <v>0</v>
      </c>
    </row>
    <row r="131" spans="1:9" ht="15" customHeight="1">
      <c r="A131" s="86" t="s">
        <v>152</v>
      </c>
      <c r="B131" s="64" t="s">
        <v>269</v>
      </c>
      <c r="C131" s="50" t="s">
        <v>70</v>
      </c>
      <c r="D131" s="34">
        <v>2</v>
      </c>
      <c r="E131" s="94"/>
      <c r="F131" s="95"/>
      <c r="G131" s="4">
        <f t="shared" si="2"/>
        <v>0</v>
      </c>
      <c r="H131" s="104"/>
      <c r="I131" s="4">
        <f t="shared" si="3"/>
        <v>0</v>
      </c>
    </row>
    <row r="132" spans="1:9" ht="15" customHeight="1">
      <c r="A132" s="86" t="s">
        <v>153</v>
      </c>
      <c r="B132" s="64" t="s">
        <v>210</v>
      </c>
      <c r="C132" s="50" t="s">
        <v>70</v>
      </c>
      <c r="D132" s="34">
        <v>23</v>
      </c>
      <c r="E132" s="94"/>
      <c r="F132" s="95"/>
      <c r="G132" s="4">
        <f t="shared" si="2"/>
        <v>0</v>
      </c>
      <c r="H132" s="104"/>
      <c r="I132" s="4">
        <f t="shared" si="3"/>
        <v>0</v>
      </c>
    </row>
    <row r="133" spans="1:9" ht="15" customHeight="1">
      <c r="A133" s="86" t="s">
        <v>154</v>
      </c>
      <c r="B133" s="64" t="s">
        <v>271</v>
      </c>
      <c r="C133" s="50" t="s">
        <v>70</v>
      </c>
      <c r="D133" s="34">
        <v>7</v>
      </c>
      <c r="E133" s="94"/>
      <c r="F133" s="95"/>
      <c r="G133" s="4">
        <f t="shared" si="2"/>
        <v>0</v>
      </c>
      <c r="H133" s="104"/>
      <c r="I133" s="4">
        <f t="shared" si="3"/>
        <v>0</v>
      </c>
    </row>
    <row r="134" spans="1:9" ht="15" customHeight="1">
      <c r="A134" s="86"/>
      <c r="B134" s="31" t="s">
        <v>12</v>
      </c>
      <c r="C134" s="50"/>
      <c r="D134" s="34"/>
      <c r="E134" s="7">
        <f>SUMPRODUCT(E103:E133,D103:D133)</f>
        <v>0</v>
      </c>
      <c r="F134" s="7">
        <f>SUMPRODUCT(F103:F133,D103:D133)</f>
        <v>0</v>
      </c>
      <c r="G134" s="7">
        <f>SUM(G103:G133)</f>
        <v>0</v>
      </c>
      <c r="H134" s="104"/>
      <c r="I134" s="7">
        <f>SUM(I103:I133)</f>
        <v>0</v>
      </c>
    </row>
    <row r="135" spans="1:9" ht="15" customHeight="1">
      <c r="A135" s="86"/>
      <c r="B135" s="64"/>
      <c r="C135" s="50"/>
      <c r="D135" s="34"/>
      <c r="E135" s="4"/>
      <c r="F135" s="21"/>
      <c r="G135" s="4"/>
      <c r="H135" s="104"/>
      <c r="I135" s="4"/>
    </row>
    <row r="136" spans="1:9" ht="15" customHeight="1">
      <c r="A136" s="86"/>
      <c r="B136" s="40" t="s">
        <v>277</v>
      </c>
      <c r="C136" s="50"/>
      <c r="D136" s="34"/>
      <c r="E136" s="4"/>
      <c r="F136" s="21"/>
      <c r="G136" s="4"/>
      <c r="H136" s="104"/>
      <c r="I136" s="4"/>
    </row>
    <row r="137" spans="1:9" ht="15" customHeight="1">
      <c r="A137" s="86" t="s">
        <v>155</v>
      </c>
      <c r="B137" s="64" t="s">
        <v>188</v>
      </c>
      <c r="C137" s="50" t="s">
        <v>186</v>
      </c>
      <c r="D137" s="34">
        <v>15</v>
      </c>
      <c r="E137" s="94"/>
      <c r="F137" s="95"/>
      <c r="G137" s="4">
        <f>(E137+F137)*D137</f>
        <v>0</v>
      </c>
      <c r="H137" s="104"/>
      <c r="I137" s="4">
        <f>G137*(H137+1)</f>
        <v>0</v>
      </c>
    </row>
    <row r="138" spans="1:9" ht="15" customHeight="1">
      <c r="A138" s="86" t="s">
        <v>156</v>
      </c>
      <c r="B138" s="64" t="s">
        <v>281</v>
      </c>
      <c r="C138" s="50" t="s">
        <v>186</v>
      </c>
      <c r="D138" s="34">
        <v>168</v>
      </c>
      <c r="E138" s="94"/>
      <c r="F138" s="95"/>
      <c r="G138" s="4">
        <f>(E138+F138)*D138</f>
        <v>0</v>
      </c>
      <c r="H138" s="104"/>
      <c r="I138" s="4">
        <f>G138*(H138+1)</f>
        <v>0</v>
      </c>
    </row>
    <row r="139" spans="1:9" ht="15" customHeight="1">
      <c r="A139" s="86" t="s">
        <v>157</v>
      </c>
      <c r="B139" s="64" t="s">
        <v>189</v>
      </c>
      <c r="C139" s="50" t="s">
        <v>211</v>
      </c>
      <c r="D139" s="34">
        <v>1</v>
      </c>
      <c r="E139" s="94"/>
      <c r="F139" s="95"/>
      <c r="G139" s="4">
        <f aca="true" t="shared" si="4" ref="G139:G194">(E139+F139)*D139</f>
        <v>0</v>
      </c>
      <c r="H139" s="104"/>
      <c r="I139" s="4">
        <f aca="true" t="shared" si="5" ref="I139:I194">G139*(H139+1)</f>
        <v>0</v>
      </c>
    </row>
    <row r="140" spans="1:9" ht="15" customHeight="1">
      <c r="A140" s="86" t="s">
        <v>160</v>
      </c>
      <c r="B140" s="64" t="s">
        <v>280</v>
      </c>
      <c r="C140" s="50" t="s">
        <v>211</v>
      </c>
      <c r="D140" s="34">
        <v>1</v>
      </c>
      <c r="E140" s="94"/>
      <c r="F140" s="95"/>
      <c r="G140" s="4">
        <f t="shared" si="4"/>
        <v>0</v>
      </c>
      <c r="H140" s="104"/>
      <c r="I140" s="4">
        <f t="shared" si="5"/>
        <v>0</v>
      </c>
    </row>
    <row r="141" spans="1:9" ht="15" customHeight="1">
      <c r="A141" s="86" t="s">
        <v>161</v>
      </c>
      <c r="B141" s="64" t="s">
        <v>115</v>
      </c>
      <c r="C141" s="50" t="s">
        <v>211</v>
      </c>
      <c r="D141" s="34">
        <v>1</v>
      </c>
      <c r="E141" s="94"/>
      <c r="F141" s="95"/>
      <c r="G141" s="4">
        <f t="shared" si="4"/>
        <v>0</v>
      </c>
      <c r="H141" s="104"/>
      <c r="I141" s="4">
        <f t="shared" si="5"/>
        <v>0</v>
      </c>
    </row>
    <row r="142" spans="1:9" ht="15" customHeight="1">
      <c r="A142" s="86" t="s">
        <v>176</v>
      </c>
      <c r="B142" s="64" t="s">
        <v>190</v>
      </c>
      <c r="C142" s="50" t="s">
        <v>211</v>
      </c>
      <c r="D142" s="34">
        <v>1</v>
      </c>
      <c r="E142" s="94"/>
      <c r="F142" s="95"/>
      <c r="G142" s="4">
        <f t="shared" si="4"/>
        <v>0</v>
      </c>
      <c r="H142" s="104"/>
      <c r="I142" s="4">
        <f t="shared" si="5"/>
        <v>0</v>
      </c>
    </row>
    <row r="143" spans="1:9" ht="15" customHeight="1">
      <c r="A143" s="86" t="s">
        <v>162</v>
      </c>
      <c r="B143" s="64" t="s">
        <v>191</v>
      </c>
      <c r="C143" s="50" t="s">
        <v>186</v>
      </c>
      <c r="D143" s="34">
        <v>110</v>
      </c>
      <c r="E143" s="94"/>
      <c r="F143" s="95"/>
      <c r="G143" s="4">
        <f t="shared" si="4"/>
        <v>0</v>
      </c>
      <c r="H143" s="104"/>
      <c r="I143" s="4">
        <f t="shared" si="5"/>
        <v>0</v>
      </c>
    </row>
    <row r="144" spans="1:9" ht="15" customHeight="1">
      <c r="A144" s="86" t="s">
        <v>163</v>
      </c>
      <c r="B144" s="64" t="s">
        <v>129</v>
      </c>
      <c r="C144" s="50" t="s">
        <v>211</v>
      </c>
      <c r="D144" s="34">
        <v>4</v>
      </c>
      <c r="E144" s="94"/>
      <c r="F144" s="95"/>
      <c r="G144" s="4">
        <f t="shared" si="4"/>
        <v>0</v>
      </c>
      <c r="H144" s="104"/>
      <c r="I144" s="4">
        <f t="shared" si="5"/>
        <v>0</v>
      </c>
    </row>
    <row r="145" spans="1:9" ht="15" customHeight="1">
      <c r="A145" s="86" t="s">
        <v>164</v>
      </c>
      <c r="B145" s="64" t="s">
        <v>272</v>
      </c>
      <c r="C145" s="50" t="s">
        <v>13</v>
      </c>
      <c r="D145" s="34">
        <v>11</v>
      </c>
      <c r="E145" s="94"/>
      <c r="F145" s="95"/>
      <c r="G145" s="4">
        <f t="shared" si="4"/>
        <v>0</v>
      </c>
      <c r="H145" s="104"/>
      <c r="I145" s="4">
        <f t="shared" si="5"/>
        <v>0</v>
      </c>
    </row>
    <row r="146" spans="1:9" ht="15" customHeight="1">
      <c r="A146" s="86" t="s">
        <v>165</v>
      </c>
      <c r="B146" s="64" t="s">
        <v>273</v>
      </c>
      <c r="C146" s="50" t="s">
        <v>13</v>
      </c>
      <c r="D146" s="34">
        <v>4</v>
      </c>
      <c r="E146" s="94"/>
      <c r="F146" s="95"/>
      <c r="G146" s="4">
        <f>(E146+F146)*D146</f>
        <v>0</v>
      </c>
      <c r="H146" s="104"/>
      <c r="I146" s="4">
        <f>G146*(H146+1)</f>
        <v>0</v>
      </c>
    </row>
    <row r="147" spans="1:9" ht="15" customHeight="1">
      <c r="A147" s="86" t="s">
        <v>166</v>
      </c>
      <c r="B147" s="64" t="s">
        <v>241</v>
      </c>
      <c r="C147" s="50" t="s">
        <v>186</v>
      </c>
      <c r="D147" s="34">
        <v>152</v>
      </c>
      <c r="E147" s="94"/>
      <c r="F147" s="95"/>
      <c r="G147" s="4">
        <f t="shared" si="4"/>
        <v>0</v>
      </c>
      <c r="H147" s="104"/>
      <c r="I147" s="4">
        <f t="shared" si="5"/>
        <v>0</v>
      </c>
    </row>
    <row r="148" spans="1:9" ht="15" customHeight="1">
      <c r="A148" s="86" t="s">
        <v>167</v>
      </c>
      <c r="B148" s="64" t="s">
        <v>242</v>
      </c>
      <c r="C148" s="50" t="s">
        <v>13</v>
      </c>
      <c r="D148" s="34">
        <v>368</v>
      </c>
      <c r="E148" s="94"/>
      <c r="F148" s="95"/>
      <c r="G148" s="4">
        <f t="shared" si="4"/>
        <v>0</v>
      </c>
      <c r="H148" s="104"/>
      <c r="I148" s="4">
        <f t="shared" si="5"/>
        <v>0</v>
      </c>
    </row>
    <row r="149" spans="1:9" ht="15" customHeight="1">
      <c r="A149" s="86" t="s">
        <v>177</v>
      </c>
      <c r="B149" s="64" t="s">
        <v>274</v>
      </c>
      <c r="C149" s="50" t="s">
        <v>13</v>
      </c>
      <c r="D149" s="34">
        <v>4</v>
      </c>
      <c r="E149" s="94"/>
      <c r="F149" s="95"/>
      <c r="G149" s="4">
        <f t="shared" si="4"/>
        <v>0</v>
      </c>
      <c r="H149" s="104"/>
      <c r="I149" s="4">
        <f t="shared" si="5"/>
        <v>0</v>
      </c>
    </row>
    <row r="150" spans="1:9" ht="15" customHeight="1">
      <c r="A150" s="86" t="s">
        <v>178</v>
      </c>
      <c r="B150" s="64" t="s">
        <v>192</v>
      </c>
      <c r="C150" s="50" t="s">
        <v>13</v>
      </c>
      <c r="D150" s="34">
        <v>218</v>
      </c>
      <c r="E150" s="94"/>
      <c r="F150" s="95"/>
      <c r="G150" s="4">
        <f>(E150+F150)*D150</f>
        <v>0</v>
      </c>
      <c r="H150" s="104"/>
      <c r="I150" s="4">
        <f>G150*(H150+1)</f>
        <v>0</v>
      </c>
    </row>
    <row r="151" spans="1:9" ht="15" customHeight="1">
      <c r="A151" s="86" t="s">
        <v>179</v>
      </c>
      <c r="B151" s="64" t="s">
        <v>244</v>
      </c>
      <c r="C151" s="50" t="s">
        <v>13</v>
      </c>
      <c r="D151" s="34">
        <v>110</v>
      </c>
      <c r="E151" s="94"/>
      <c r="F151" s="95"/>
      <c r="G151" s="4">
        <f t="shared" si="4"/>
        <v>0</v>
      </c>
      <c r="H151" s="104"/>
      <c r="I151" s="4">
        <f t="shared" si="5"/>
        <v>0</v>
      </c>
    </row>
    <row r="152" spans="1:9" ht="15" customHeight="1">
      <c r="A152" s="86" t="s">
        <v>180</v>
      </c>
      <c r="B152" s="64" t="s">
        <v>187</v>
      </c>
      <c r="C152" s="50" t="s">
        <v>186</v>
      </c>
      <c r="D152" s="34">
        <v>240</v>
      </c>
      <c r="E152" s="94"/>
      <c r="F152" s="95"/>
      <c r="G152" s="4">
        <f t="shared" si="4"/>
        <v>0</v>
      </c>
      <c r="H152" s="104"/>
      <c r="I152" s="4">
        <f t="shared" si="5"/>
        <v>0</v>
      </c>
    </row>
    <row r="153" spans="1:9" ht="15" customHeight="1">
      <c r="A153" s="86" t="s">
        <v>181</v>
      </c>
      <c r="B153" s="64" t="s">
        <v>193</v>
      </c>
      <c r="C153" s="50" t="s">
        <v>13</v>
      </c>
      <c r="D153" s="34">
        <v>260</v>
      </c>
      <c r="E153" s="94"/>
      <c r="F153" s="95"/>
      <c r="G153" s="4">
        <f t="shared" si="4"/>
        <v>0</v>
      </c>
      <c r="H153" s="104"/>
      <c r="I153" s="4">
        <f t="shared" si="5"/>
        <v>0</v>
      </c>
    </row>
    <row r="154" spans="1:9" ht="15" customHeight="1">
      <c r="A154" s="86" t="s">
        <v>182</v>
      </c>
      <c r="B154" s="29" t="s">
        <v>203</v>
      </c>
      <c r="C154" s="50" t="s">
        <v>186</v>
      </c>
      <c r="D154" s="34">
        <v>55</v>
      </c>
      <c r="E154" s="94"/>
      <c r="F154" s="95"/>
      <c r="G154" s="4">
        <f t="shared" si="4"/>
        <v>0</v>
      </c>
      <c r="H154" s="104"/>
      <c r="I154" s="4">
        <f t="shared" si="5"/>
        <v>0</v>
      </c>
    </row>
    <row r="155" spans="1:9" ht="15" customHeight="1">
      <c r="A155" s="86" t="s">
        <v>183</v>
      </c>
      <c r="B155" s="64" t="s">
        <v>222</v>
      </c>
      <c r="C155" s="50" t="s">
        <v>186</v>
      </c>
      <c r="D155" s="34">
        <v>4</v>
      </c>
      <c r="E155" s="94"/>
      <c r="F155" s="95"/>
      <c r="G155" s="4">
        <f t="shared" si="4"/>
        <v>0</v>
      </c>
      <c r="H155" s="104"/>
      <c r="I155" s="4">
        <f t="shared" si="5"/>
        <v>0</v>
      </c>
    </row>
    <row r="156" spans="1:9" ht="15" customHeight="1">
      <c r="A156" s="86" t="s">
        <v>184</v>
      </c>
      <c r="B156" s="64" t="s">
        <v>224</v>
      </c>
      <c r="C156" s="50" t="s">
        <v>186</v>
      </c>
      <c r="D156" s="34">
        <v>2</v>
      </c>
      <c r="E156" s="94"/>
      <c r="F156" s="95"/>
      <c r="G156" s="4">
        <f t="shared" si="4"/>
        <v>0</v>
      </c>
      <c r="H156" s="104"/>
      <c r="I156" s="4">
        <f t="shared" si="5"/>
        <v>0</v>
      </c>
    </row>
    <row r="157" spans="1:9" ht="15" customHeight="1">
      <c r="A157" s="86" t="s">
        <v>168</v>
      </c>
      <c r="B157" s="64" t="s">
        <v>194</v>
      </c>
      <c r="C157" s="50" t="s">
        <v>186</v>
      </c>
      <c r="D157" s="34">
        <v>14</v>
      </c>
      <c r="E157" s="94"/>
      <c r="F157" s="95"/>
      <c r="G157" s="4">
        <f t="shared" si="4"/>
        <v>0</v>
      </c>
      <c r="H157" s="104"/>
      <c r="I157" s="4">
        <f t="shared" si="5"/>
        <v>0</v>
      </c>
    </row>
    <row r="158" spans="1:9" ht="15" customHeight="1">
      <c r="A158" s="86" t="s">
        <v>185</v>
      </c>
      <c r="B158" s="64" t="s">
        <v>249</v>
      </c>
      <c r="C158" s="50" t="s">
        <v>186</v>
      </c>
      <c r="D158" s="34">
        <v>1</v>
      </c>
      <c r="E158" s="94"/>
      <c r="F158" s="95"/>
      <c r="G158" s="4">
        <f t="shared" si="4"/>
        <v>0</v>
      </c>
      <c r="H158" s="104"/>
      <c r="I158" s="4">
        <f t="shared" si="5"/>
        <v>0</v>
      </c>
    </row>
    <row r="159" spans="1:9" ht="15" customHeight="1">
      <c r="A159" s="86" t="s">
        <v>169</v>
      </c>
      <c r="B159" s="64" t="s">
        <v>225</v>
      </c>
      <c r="C159" s="50" t="s">
        <v>186</v>
      </c>
      <c r="D159" s="34">
        <v>4</v>
      </c>
      <c r="E159" s="94"/>
      <c r="F159" s="95"/>
      <c r="G159" s="4">
        <f t="shared" si="4"/>
        <v>0</v>
      </c>
      <c r="H159" s="104"/>
      <c r="I159" s="4">
        <f t="shared" si="5"/>
        <v>0</v>
      </c>
    </row>
    <row r="160" spans="1:9" ht="15" customHeight="1">
      <c r="A160" s="86" t="s">
        <v>170</v>
      </c>
      <c r="B160" s="64" t="s">
        <v>226</v>
      </c>
      <c r="C160" s="50" t="s">
        <v>186</v>
      </c>
      <c r="D160" s="34">
        <v>2</v>
      </c>
      <c r="E160" s="94"/>
      <c r="F160" s="95"/>
      <c r="G160" s="4">
        <f t="shared" si="4"/>
        <v>0</v>
      </c>
      <c r="H160" s="104"/>
      <c r="I160" s="4">
        <f t="shared" si="5"/>
        <v>0</v>
      </c>
    </row>
    <row r="161" spans="1:9" ht="15" customHeight="1">
      <c r="A161" s="86" t="s">
        <v>171</v>
      </c>
      <c r="B161" s="64" t="s">
        <v>275</v>
      </c>
      <c r="C161" s="50" t="s">
        <v>186</v>
      </c>
      <c r="D161" s="34">
        <v>1</v>
      </c>
      <c r="E161" s="94"/>
      <c r="F161" s="95"/>
      <c r="G161" s="4">
        <f t="shared" si="4"/>
        <v>0</v>
      </c>
      <c r="H161" s="104"/>
      <c r="I161" s="4">
        <f t="shared" si="5"/>
        <v>0</v>
      </c>
    </row>
    <row r="162" spans="1:9" ht="15" customHeight="1">
      <c r="A162" s="86" t="s">
        <v>172</v>
      </c>
      <c r="B162" s="64" t="s">
        <v>255</v>
      </c>
      <c r="C162" s="50" t="s">
        <v>186</v>
      </c>
      <c r="D162" s="34">
        <v>2</v>
      </c>
      <c r="E162" s="94"/>
      <c r="F162" s="95"/>
      <c r="G162" s="4">
        <f t="shared" si="4"/>
        <v>0</v>
      </c>
      <c r="H162" s="104"/>
      <c r="I162" s="4">
        <f t="shared" si="5"/>
        <v>0</v>
      </c>
    </row>
    <row r="163" spans="1:9" ht="15" customHeight="1">
      <c r="A163" s="86" t="s">
        <v>173</v>
      </c>
      <c r="B163" s="64" t="s">
        <v>198</v>
      </c>
      <c r="C163" s="50" t="s">
        <v>285</v>
      </c>
      <c r="D163" s="34">
        <v>55</v>
      </c>
      <c r="E163" s="94"/>
      <c r="F163" s="95"/>
      <c r="G163" s="4">
        <f t="shared" si="4"/>
        <v>0</v>
      </c>
      <c r="H163" s="104"/>
      <c r="I163" s="4">
        <f t="shared" si="5"/>
        <v>0</v>
      </c>
    </row>
    <row r="164" spans="1:9" ht="15" customHeight="1">
      <c r="A164" s="86" t="s">
        <v>174</v>
      </c>
      <c r="B164" s="64" t="s">
        <v>276</v>
      </c>
      <c r="C164" s="50" t="s">
        <v>285</v>
      </c>
      <c r="D164" s="34">
        <v>1</v>
      </c>
      <c r="E164" s="94"/>
      <c r="F164" s="95"/>
      <c r="G164" s="4">
        <f t="shared" si="4"/>
        <v>0</v>
      </c>
      <c r="H164" s="104"/>
      <c r="I164" s="4">
        <f t="shared" si="5"/>
        <v>0</v>
      </c>
    </row>
    <row r="165" spans="1:9" ht="15" customHeight="1">
      <c r="A165" s="86" t="s">
        <v>175</v>
      </c>
      <c r="B165" s="64" t="s">
        <v>159</v>
      </c>
      <c r="C165" s="50" t="s">
        <v>186</v>
      </c>
      <c r="D165" s="34">
        <v>1</v>
      </c>
      <c r="E165" s="94"/>
      <c r="F165" s="95"/>
      <c r="G165" s="4">
        <f t="shared" si="4"/>
        <v>0</v>
      </c>
      <c r="H165" s="104"/>
      <c r="I165" s="4">
        <f t="shared" si="5"/>
        <v>0</v>
      </c>
    </row>
    <row r="166" spans="1:9" ht="15" customHeight="1">
      <c r="A166" s="86" t="s">
        <v>297</v>
      </c>
      <c r="B166" s="64" t="s">
        <v>290</v>
      </c>
      <c r="C166" s="50" t="s">
        <v>186</v>
      </c>
      <c r="D166" s="34">
        <v>10</v>
      </c>
      <c r="E166" s="94"/>
      <c r="F166" s="95"/>
      <c r="G166" s="4">
        <f t="shared" si="4"/>
        <v>0</v>
      </c>
      <c r="H166" s="104"/>
      <c r="I166" s="4">
        <f t="shared" si="5"/>
        <v>0</v>
      </c>
    </row>
    <row r="167" spans="1:9" ht="15" customHeight="1">
      <c r="A167" s="86" t="s">
        <v>298</v>
      </c>
      <c r="B167" s="64" t="s">
        <v>229</v>
      </c>
      <c r="C167" s="50" t="s">
        <v>186</v>
      </c>
      <c r="D167" s="34">
        <v>1</v>
      </c>
      <c r="E167" s="94"/>
      <c r="F167" s="95"/>
      <c r="G167" s="4">
        <f t="shared" si="4"/>
        <v>0</v>
      </c>
      <c r="H167" s="104"/>
      <c r="I167" s="4">
        <f t="shared" si="5"/>
        <v>0</v>
      </c>
    </row>
    <row r="168" spans="1:9" ht="15" customHeight="1">
      <c r="A168" s="86" t="s">
        <v>299</v>
      </c>
      <c r="B168" s="64" t="s">
        <v>205</v>
      </c>
      <c r="C168" s="50" t="s">
        <v>186</v>
      </c>
      <c r="D168" s="34">
        <v>2</v>
      </c>
      <c r="E168" s="94"/>
      <c r="F168" s="95"/>
      <c r="G168" s="4">
        <f t="shared" si="4"/>
        <v>0</v>
      </c>
      <c r="H168" s="104"/>
      <c r="I168" s="4">
        <f t="shared" si="5"/>
        <v>0</v>
      </c>
    </row>
    <row r="169" spans="1:9" ht="15" customHeight="1">
      <c r="A169" s="86" t="s">
        <v>300</v>
      </c>
      <c r="B169" s="64" t="s">
        <v>128</v>
      </c>
      <c r="C169" s="50" t="s">
        <v>186</v>
      </c>
      <c r="D169" s="34">
        <v>7</v>
      </c>
      <c r="E169" s="94"/>
      <c r="F169" s="95"/>
      <c r="G169" s="4">
        <f t="shared" si="4"/>
        <v>0</v>
      </c>
      <c r="H169" s="104"/>
      <c r="I169" s="4">
        <f t="shared" si="5"/>
        <v>0</v>
      </c>
    </row>
    <row r="170" spans="1:9" ht="15" customHeight="1">
      <c r="A170" s="86" t="s">
        <v>301</v>
      </c>
      <c r="B170" s="64" t="s">
        <v>195</v>
      </c>
      <c r="C170" s="50" t="s">
        <v>186</v>
      </c>
      <c r="D170" s="34">
        <v>6</v>
      </c>
      <c r="E170" s="94"/>
      <c r="F170" s="95"/>
      <c r="G170" s="4">
        <f t="shared" si="4"/>
        <v>0</v>
      </c>
      <c r="H170" s="104"/>
      <c r="I170" s="4">
        <f t="shared" si="5"/>
        <v>0</v>
      </c>
    </row>
    <row r="171" spans="1:9" ht="15" customHeight="1">
      <c r="A171" s="86" t="s">
        <v>302</v>
      </c>
      <c r="B171" s="64" t="s">
        <v>118</v>
      </c>
      <c r="C171" s="50" t="s">
        <v>186</v>
      </c>
      <c r="D171" s="34">
        <v>15</v>
      </c>
      <c r="E171" s="94"/>
      <c r="F171" s="95"/>
      <c r="G171" s="4">
        <f t="shared" si="4"/>
        <v>0</v>
      </c>
      <c r="H171" s="104"/>
      <c r="I171" s="4">
        <f t="shared" si="5"/>
        <v>0</v>
      </c>
    </row>
    <row r="172" spans="1:9" ht="15" customHeight="1">
      <c r="A172" s="86" t="s">
        <v>303</v>
      </c>
      <c r="B172" s="64" t="s">
        <v>119</v>
      </c>
      <c r="C172" s="50" t="s">
        <v>186</v>
      </c>
      <c r="D172" s="34">
        <v>4</v>
      </c>
      <c r="E172" s="94"/>
      <c r="F172" s="95"/>
      <c r="G172" s="4">
        <f t="shared" si="4"/>
        <v>0</v>
      </c>
      <c r="H172" s="104"/>
      <c r="I172" s="4">
        <f t="shared" si="5"/>
        <v>0</v>
      </c>
    </row>
    <row r="173" spans="1:9" ht="15" customHeight="1">
      <c r="A173" s="86" t="s">
        <v>304</v>
      </c>
      <c r="B173" s="64" t="s">
        <v>120</v>
      </c>
      <c r="C173" s="50" t="s">
        <v>186</v>
      </c>
      <c r="D173" s="34">
        <v>93</v>
      </c>
      <c r="E173" s="94"/>
      <c r="F173" s="95"/>
      <c r="G173" s="4">
        <f t="shared" si="4"/>
        <v>0</v>
      </c>
      <c r="H173" s="104"/>
      <c r="I173" s="4">
        <f t="shared" si="5"/>
        <v>0</v>
      </c>
    </row>
    <row r="174" spans="1:9" ht="15" customHeight="1">
      <c r="A174" s="86" t="s">
        <v>305</v>
      </c>
      <c r="B174" s="64" t="s">
        <v>230</v>
      </c>
      <c r="C174" s="50" t="s">
        <v>186</v>
      </c>
      <c r="D174" s="34">
        <v>30</v>
      </c>
      <c r="E174" s="94"/>
      <c r="F174" s="95"/>
      <c r="G174" s="4">
        <f t="shared" si="4"/>
        <v>0</v>
      </c>
      <c r="H174" s="104"/>
      <c r="I174" s="4">
        <f t="shared" si="5"/>
        <v>0</v>
      </c>
    </row>
    <row r="175" spans="1:9" ht="15" customHeight="1">
      <c r="A175" s="86" t="s">
        <v>306</v>
      </c>
      <c r="B175" s="64" t="s">
        <v>121</v>
      </c>
      <c r="C175" s="50" t="s">
        <v>186</v>
      </c>
      <c r="D175" s="34">
        <v>15</v>
      </c>
      <c r="E175" s="94"/>
      <c r="F175" s="95"/>
      <c r="G175" s="4">
        <f t="shared" si="4"/>
        <v>0</v>
      </c>
      <c r="H175" s="104"/>
      <c r="I175" s="4">
        <f t="shared" si="5"/>
        <v>0</v>
      </c>
    </row>
    <row r="176" spans="1:9" ht="15" customHeight="1">
      <c r="A176" s="86" t="s">
        <v>307</v>
      </c>
      <c r="B176" s="64" t="s">
        <v>213</v>
      </c>
      <c r="C176" s="50" t="s">
        <v>186</v>
      </c>
      <c r="D176" s="34">
        <v>90</v>
      </c>
      <c r="E176" s="94"/>
      <c r="F176" s="95"/>
      <c r="G176" s="4">
        <f t="shared" si="4"/>
        <v>0</v>
      </c>
      <c r="H176" s="104"/>
      <c r="I176" s="4">
        <f t="shared" si="5"/>
        <v>0</v>
      </c>
    </row>
    <row r="177" spans="1:9" ht="15" customHeight="1">
      <c r="A177" s="86" t="s">
        <v>308</v>
      </c>
      <c r="B177" s="64" t="s">
        <v>130</v>
      </c>
      <c r="C177" s="50" t="s">
        <v>211</v>
      </c>
      <c r="D177" s="34">
        <v>1</v>
      </c>
      <c r="E177" s="94"/>
      <c r="F177" s="95"/>
      <c r="G177" s="4">
        <f t="shared" si="4"/>
        <v>0</v>
      </c>
      <c r="H177" s="104"/>
      <c r="I177" s="4">
        <f t="shared" si="5"/>
        <v>0</v>
      </c>
    </row>
    <row r="178" spans="1:9" ht="15" customHeight="1">
      <c r="A178" s="86" t="s">
        <v>309</v>
      </c>
      <c r="B178" s="64" t="s">
        <v>122</v>
      </c>
      <c r="C178" s="50" t="s">
        <v>211</v>
      </c>
      <c r="D178" s="34">
        <v>4</v>
      </c>
      <c r="E178" s="94"/>
      <c r="F178" s="95"/>
      <c r="G178" s="4">
        <f t="shared" si="4"/>
        <v>0</v>
      </c>
      <c r="H178" s="104"/>
      <c r="I178" s="4">
        <f t="shared" si="5"/>
        <v>0</v>
      </c>
    </row>
    <row r="179" spans="1:9" ht="15" customHeight="1">
      <c r="A179" s="86" t="s">
        <v>310</v>
      </c>
      <c r="B179" s="64" t="s">
        <v>123</v>
      </c>
      <c r="C179" s="50" t="s">
        <v>211</v>
      </c>
      <c r="D179" s="34">
        <v>1</v>
      </c>
      <c r="E179" s="94"/>
      <c r="F179" s="95"/>
      <c r="G179" s="4">
        <f t="shared" si="4"/>
        <v>0</v>
      </c>
      <c r="H179" s="104"/>
      <c r="I179" s="4">
        <f t="shared" si="5"/>
        <v>0</v>
      </c>
    </row>
    <row r="180" spans="1:9" ht="15" customHeight="1">
      <c r="A180" s="86" t="s">
        <v>311</v>
      </c>
      <c r="B180" s="64" t="s">
        <v>124</v>
      </c>
      <c r="C180" s="50" t="s">
        <v>211</v>
      </c>
      <c r="D180" s="34">
        <v>1</v>
      </c>
      <c r="E180" s="94"/>
      <c r="F180" s="95"/>
      <c r="G180" s="4">
        <f t="shared" si="4"/>
        <v>0</v>
      </c>
      <c r="H180" s="104"/>
      <c r="I180" s="4">
        <f t="shared" si="5"/>
        <v>0</v>
      </c>
    </row>
    <row r="181" spans="1:9" ht="15" customHeight="1">
      <c r="A181" s="86" t="s">
        <v>312</v>
      </c>
      <c r="B181" s="64" t="s">
        <v>125</v>
      </c>
      <c r="C181" s="50" t="s">
        <v>211</v>
      </c>
      <c r="D181" s="34">
        <v>1</v>
      </c>
      <c r="E181" s="94"/>
      <c r="F181" s="95"/>
      <c r="G181" s="4">
        <f t="shared" si="4"/>
        <v>0</v>
      </c>
      <c r="H181" s="104"/>
      <c r="I181" s="4">
        <f t="shared" si="5"/>
        <v>0</v>
      </c>
    </row>
    <row r="182" spans="1:9" ht="15" customHeight="1">
      <c r="A182" s="86" t="s">
        <v>313</v>
      </c>
      <c r="B182" s="64" t="s">
        <v>239</v>
      </c>
      <c r="C182" s="50" t="s">
        <v>285</v>
      </c>
      <c r="D182" s="34">
        <v>25</v>
      </c>
      <c r="E182" s="94"/>
      <c r="F182" s="95"/>
      <c r="G182" s="4">
        <f t="shared" si="4"/>
        <v>0</v>
      </c>
      <c r="H182" s="104"/>
      <c r="I182" s="4">
        <f t="shared" si="5"/>
        <v>0</v>
      </c>
    </row>
    <row r="183" spans="1:9" ht="15" customHeight="1">
      <c r="A183" s="86" t="s">
        <v>314</v>
      </c>
      <c r="B183" s="64" t="s">
        <v>126</v>
      </c>
      <c r="C183" s="50" t="s">
        <v>211</v>
      </c>
      <c r="D183" s="34">
        <v>1</v>
      </c>
      <c r="E183" s="94"/>
      <c r="F183" s="95"/>
      <c r="G183" s="4">
        <f t="shared" si="4"/>
        <v>0</v>
      </c>
      <c r="H183" s="104"/>
      <c r="I183" s="4">
        <f t="shared" si="5"/>
        <v>0</v>
      </c>
    </row>
    <row r="184" spans="1:9" ht="15" customHeight="1">
      <c r="A184" s="86" t="s">
        <v>315</v>
      </c>
      <c r="B184" s="64" t="s">
        <v>127</v>
      </c>
      <c r="C184" s="50" t="s">
        <v>211</v>
      </c>
      <c r="D184" s="34">
        <v>1</v>
      </c>
      <c r="E184" s="94"/>
      <c r="F184" s="95"/>
      <c r="G184" s="4">
        <f t="shared" si="4"/>
        <v>0</v>
      </c>
      <c r="H184" s="104"/>
      <c r="I184" s="4">
        <f t="shared" si="5"/>
        <v>0</v>
      </c>
    </row>
    <row r="185" spans="1:9" ht="15" customHeight="1">
      <c r="A185" s="86" t="s">
        <v>316</v>
      </c>
      <c r="B185" s="64" t="s">
        <v>231</v>
      </c>
      <c r="C185" s="50" t="s">
        <v>186</v>
      </c>
      <c r="D185" s="34">
        <v>1</v>
      </c>
      <c r="E185" s="94"/>
      <c r="F185" s="95"/>
      <c r="G185" s="4">
        <f t="shared" si="4"/>
        <v>0</v>
      </c>
      <c r="H185" s="104"/>
      <c r="I185" s="4">
        <f t="shared" si="5"/>
        <v>0</v>
      </c>
    </row>
    <row r="186" spans="1:9" ht="15" customHeight="1">
      <c r="A186" s="86" t="s">
        <v>317</v>
      </c>
      <c r="B186" s="64" t="s">
        <v>232</v>
      </c>
      <c r="C186" s="50" t="s">
        <v>186</v>
      </c>
      <c r="D186" s="34">
        <v>15</v>
      </c>
      <c r="E186" s="94"/>
      <c r="F186" s="95"/>
      <c r="G186" s="4">
        <f t="shared" si="4"/>
        <v>0</v>
      </c>
      <c r="H186" s="104"/>
      <c r="I186" s="4">
        <f t="shared" si="5"/>
        <v>0</v>
      </c>
    </row>
    <row r="187" spans="1:9" ht="15" customHeight="1">
      <c r="A187" s="86" t="s">
        <v>318</v>
      </c>
      <c r="B187" s="64" t="s">
        <v>209</v>
      </c>
      <c r="C187" s="50" t="s">
        <v>186</v>
      </c>
      <c r="D187" s="34">
        <v>23</v>
      </c>
      <c r="E187" s="94"/>
      <c r="F187" s="95"/>
      <c r="G187" s="4">
        <f>(E187+F187)*D187</f>
        <v>0</v>
      </c>
      <c r="H187" s="104"/>
      <c r="I187" s="4">
        <f>G187*(H187+1)</f>
        <v>0</v>
      </c>
    </row>
    <row r="188" spans="1:9" ht="15" customHeight="1">
      <c r="A188" s="86" t="s">
        <v>319</v>
      </c>
      <c r="B188" s="64" t="s">
        <v>259</v>
      </c>
      <c r="C188" s="50" t="s">
        <v>186</v>
      </c>
      <c r="D188" s="34">
        <v>1</v>
      </c>
      <c r="E188" s="94"/>
      <c r="F188" s="95"/>
      <c r="G188" s="4">
        <f>(E188+F188)*D188</f>
        <v>0</v>
      </c>
      <c r="H188" s="104"/>
      <c r="I188" s="4">
        <f>G188*(H188+1)</f>
        <v>0</v>
      </c>
    </row>
    <row r="189" spans="1:9" ht="15" customHeight="1">
      <c r="A189" s="86" t="s">
        <v>320</v>
      </c>
      <c r="B189" s="64" t="s">
        <v>233</v>
      </c>
      <c r="C189" s="50" t="s">
        <v>186</v>
      </c>
      <c r="D189" s="34">
        <v>1</v>
      </c>
      <c r="E189" s="94"/>
      <c r="F189" s="95"/>
      <c r="G189" s="4">
        <f t="shared" si="4"/>
        <v>0</v>
      </c>
      <c r="H189" s="104"/>
      <c r="I189" s="4">
        <f t="shared" si="5"/>
        <v>0</v>
      </c>
    </row>
    <row r="190" spans="1:9" ht="15" customHeight="1">
      <c r="A190" s="86" t="s">
        <v>321</v>
      </c>
      <c r="B190" s="64" t="s">
        <v>234</v>
      </c>
      <c r="C190" s="50" t="s">
        <v>186</v>
      </c>
      <c r="D190" s="34">
        <v>30</v>
      </c>
      <c r="E190" s="94"/>
      <c r="F190" s="95"/>
      <c r="G190" s="4">
        <f t="shared" si="4"/>
        <v>0</v>
      </c>
      <c r="H190" s="104"/>
      <c r="I190" s="4">
        <f t="shared" si="5"/>
        <v>0</v>
      </c>
    </row>
    <row r="191" spans="1:9" ht="15" customHeight="1">
      <c r="A191" s="86" t="s">
        <v>322</v>
      </c>
      <c r="B191" s="64" t="s">
        <v>260</v>
      </c>
      <c r="C191" s="50" t="s">
        <v>186</v>
      </c>
      <c r="D191" s="34">
        <v>185</v>
      </c>
      <c r="E191" s="94"/>
      <c r="F191" s="95"/>
      <c r="G191" s="4">
        <f t="shared" si="4"/>
        <v>0</v>
      </c>
      <c r="H191" s="104"/>
      <c r="I191" s="4">
        <f t="shared" si="5"/>
        <v>0</v>
      </c>
    </row>
    <row r="192" spans="1:9" ht="15" customHeight="1">
      <c r="A192" s="86" t="s">
        <v>323</v>
      </c>
      <c r="B192" s="64" t="s">
        <v>236</v>
      </c>
      <c r="C192" s="50" t="s">
        <v>186</v>
      </c>
      <c r="D192" s="34">
        <v>8</v>
      </c>
      <c r="E192" s="94"/>
      <c r="F192" s="95"/>
      <c r="G192" s="4">
        <f>(E192+F192)*D192</f>
        <v>0</v>
      </c>
      <c r="H192" s="104"/>
      <c r="I192" s="4">
        <f>G192*(H192+1)</f>
        <v>0</v>
      </c>
    </row>
    <row r="193" spans="1:9" ht="15" customHeight="1">
      <c r="A193" s="86" t="s">
        <v>324</v>
      </c>
      <c r="B193" s="64" t="s">
        <v>237</v>
      </c>
      <c r="C193" s="50" t="s">
        <v>186</v>
      </c>
      <c r="D193" s="34">
        <v>38</v>
      </c>
      <c r="E193" s="94"/>
      <c r="F193" s="95"/>
      <c r="G193" s="4">
        <f>(E193+F193)*D193</f>
        <v>0</v>
      </c>
      <c r="H193" s="104"/>
      <c r="I193" s="4">
        <f>G193*(H193+1)</f>
        <v>0</v>
      </c>
    </row>
    <row r="194" spans="1:9" ht="15" customHeight="1">
      <c r="A194" s="86" t="s">
        <v>325</v>
      </c>
      <c r="B194" s="64" t="s">
        <v>284</v>
      </c>
      <c r="C194" s="50" t="s">
        <v>186</v>
      </c>
      <c r="D194" s="34">
        <v>38</v>
      </c>
      <c r="E194" s="94"/>
      <c r="F194" s="95"/>
      <c r="G194" s="4">
        <f t="shared" si="4"/>
        <v>0</v>
      </c>
      <c r="H194" s="104"/>
      <c r="I194" s="4">
        <f t="shared" si="5"/>
        <v>0</v>
      </c>
    </row>
    <row r="195" spans="1:9" ht="15" customHeight="1">
      <c r="A195" s="86"/>
      <c r="B195" s="31" t="s">
        <v>12</v>
      </c>
      <c r="C195" s="50"/>
      <c r="D195" s="34"/>
      <c r="E195" s="7">
        <f>SUMPRODUCT(E137:E194,D137:D194)</f>
        <v>0</v>
      </c>
      <c r="F195" s="7">
        <f>SUMPRODUCT(F137:F194,D137:D194)</f>
        <v>0</v>
      </c>
      <c r="G195" s="7">
        <f>SUM(G137:G194)</f>
        <v>0</v>
      </c>
      <c r="H195" s="104"/>
      <c r="I195" s="7">
        <f>SUM(I137:I194)</f>
        <v>0</v>
      </c>
    </row>
    <row r="196" spans="1:9" ht="15" customHeight="1">
      <c r="A196" s="86"/>
      <c r="B196" s="64"/>
      <c r="C196" s="50"/>
      <c r="D196" s="34"/>
      <c r="E196" s="4"/>
      <c r="F196" s="21"/>
      <c r="G196" s="4"/>
      <c r="H196" s="104"/>
      <c r="I196" s="4"/>
    </row>
    <row r="197" spans="1:9" ht="15" customHeight="1">
      <c r="A197" s="85"/>
      <c r="B197" s="40" t="s">
        <v>278</v>
      </c>
      <c r="C197" s="50"/>
      <c r="D197" s="34"/>
      <c r="E197" s="4"/>
      <c r="F197" s="21"/>
      <c r="G197" s="4"/>
      <c r="H197" s="104"/>
      <c r="I197" s="4"/>
    </row>
    <row r="198" spans="1:9" ht="15" customHeight="1">
      <c r="A198" s="86" t="s">
        <v>326</v>
      </c>
      <c r="B198" s="64" t="s">
        <v>199</v>
      </c>
      <c r="C198" s="50" t="s">
        <v>70</v>
      </c>
      <c r="D198" s="34">
        <v>2</v>
      </c>
      <c r="E198" s="94"/>
      <c r="F198" s="95"/>
      <c r="G198" s="4">
        <f aca="true" t="shared" si="6" ref="G198:G205">(E198+F198)*D198</f>
        <v>0</v>
      </c>
      <c r="H198" s="104"/>
      <c r="I198" s="4">
        <f aca="true" t="shared" si="7" ref="I198:I205">G198*(H198+1)</f>
        <v>0</v>
      </c>
    </row>
    <row r="199" spans="1:9" ht="15" customHeight="1">
      <c r="A199" s="86" t="s">
        <v>327</v>
      </c>
      <c r="B199" s="64" t="s">
        <v>281</v>
      </c>
      <c r="C199" s="50" t="s">
        <v>70</v>
      </c>
      <c r="D199" s="34">
        <v>24</v>
      </c>
      <c r="E199" s="94"/>
      <c r="F199" s="95"/>
      <c r="G199" s="4">
        <f t="shared" si="6"/>
        <v>0</v>
      </c>
      <c r="H199" s="104"/>
      <c r="I199" s="4">
        <f t="shared" si="7"/>
        <v>0</v>
      </c>
    </row>
    <row r="200" spans="1:9" ht="15" customHeight="1">
      <c r="A200" s="86" t="s">
        <v>328</v>
      </c>
      <c r="B200" s="64" t="s">
        <v>115</v>
      </c>
      <c r="C200" s="50" t="s">
        <v>211</v>
      </c>
      <c r="D200" s="34">
        <v>1</v>
      </c>
      <c r="E200" s="94"/>
      <c r="F200" s="95"/>
      <c r="G200" s="4">
        <f t="shared" si="6"/>
        <v>0</v>
      </c>
      <c r="H200" s="104"/>
      <c r="I200" s="4">
        <f t="shared" si="7"/>
        <v>0</v>
      </c>
    </row>
    <row r="201" spans="1:9" ht="15" customHeight="1">
      <c r="A201" s="86" t="s">
        <v>329</v>
      </c>
      <c r="B201" s="64" t="s">
        <v>116</v>
      </c>
      <c r="C201" s="50" t="s">
        <v>211</v>
      </c>
      <c r="D201" s="34">
        <v>1</v>
      </c>
      <c r="E201" s="94"/>
      <c r="F201" s="95"/>
      <c r="G201" s="4">
        <f t="shared" si="6"/>
        <v>0</v>
      </c>
      <c r="H201" s="104"/>
      <c r="I201" s="4">
        <f t="shared" si="7"/>
        <v>0</v>
      </c>
    </row>
    <row r="202" spans="1:9" ht="15" customHeight="1">
      <c r="A202" s="86" t="s">
        <v>330</v>
      </c>
      <c r="B202" s="64" t="s">
        <v>117</v>
      </c>
      <c r="C202" s="50" t="s">
        <v>211</v>
      </c>
      <c r="D202" s="34">
        <v>1</v>
      </c>
      <c r="E202" s="94"/>
      <c r="F202" s="95"/>
      <c r="G202" s="4">
        <f t="shared" si="6"/>
        <v>0</v>
      </c>
      <c r="H202" s="104"/>
      <c r="I202" s="4">
        <f t="shared" si="7"/>
        <v>0</v>
      </c>
    </row>
    <row r="203" spans="1:9" ht="15" customHeight="1">
      <c r="A203" s="86" t="s">
        <v>331</v>
      </c>
      <c r="B203" s="64" t="s">
        <v>206</v>
      </c>
      <c r="C203" s="50" t="s">
        <v>70</v>
      </c>
      <c r="D203" s="34">
        <v>44</v>
      </c>
      <c r="E203" s="94"/>
      <c r="F203" s="95"/>
      <c r="G203" s="4">
        <f t="shared" si="6"/>
        <v>0</v>
      </c>
      <c r="H203" s="104"/>
      <c r="I203" s="4">
        <f t="shared" si="7"/>
        <v>0</v>
      </c>
    </row>
    <row r="204" spans="1:9" ht="15" customHeight="1">
      <c r="A204" s="86" t="s">
        <v>332</v>
      </c>
      <c r="B204" s="64" t="s">
        <v>129</v>
      </c>
      <c r="C204" s="50" t="s">
        <v>211</v>
      </c>
      <c r="D204" s="34">
        <v>2</v>
      </c>
      <c r="E204" s="94"/>
      <c r="F204" s="95"/>
      <c r="G204" s="4">
        <f t="shared" si="6"/>
        <v>0</v>
      </c>
      <c r="H204" s="104"/>
      <c r="I204" s="4">
        <f t="shared" si="7"/>
        <v>0</v>
      </c>
    </row>
    <row r="205" spans="1:9" ht="15" customHeight="1">
      <c r="A205" s="86" t="s">
        <v>333</v>
      </c>
      <c r="B205" s="64" t="s">
        <v>286</v>
      </c>
      <c r="C205" s="50" t="s">
        <v>13</v>
      </c>
      <c r="D205" s="34">
        <v>542</v>
      </c>
      <c r="E205" s="95"/>
      <c r="F205" s="95"/>
      <c r="G205" s="21">
        <f t="shared" si="6"/>
        <v>0</v>
      </c>
      <c r="H205" s="105"/>
      <c r="I205" s="21">
        <f t="shared" si="7"/>
        <v>0</v>
      </c>
    </row>
    <row r="206" spans="1:9" ht="15" customHeight="1">
      <c r="A206" s="86" t="s">
        <v>334</v>
      </c>
      <c r="B206" s="29" t="s">
        <v>203</v>
      </c>
      <c r="C206" s="50" t="s">
        <v>186</v>
      </c>
      <c r="D206" s="34">
        <v>14</v>
      </c>
      <c r="E206" s="94"/>
      <c r="F206" s="95"/>
      <c r="G206" s="4">
        <f aca="true" t="shared" si="8" ref="G206:G228">(E206+F206)*D206</f>
        <v>0</v>
      </c>
      <c r="H206" s="104"/>
      <c r="I206" s="4">
        <f aca="true" t="shared" si="9" ref="I206:I228">G206*(H206+1)</f>
        <v>0</v>
      </c>
    </row>
    <row r="207" spans="1:9" ht="15" customHeight="1">
      <c r="A207" s="86" t="s">
        <v>335</v>
      </c>
      <c r="B207" s="64" t="s">
        <v>214</v>
      </c>
      <c r="C207" s="50" t="s">
        <v>70</v>
      </c>
      <c r="D207" s="34">
        <v>28</v>
      </c>
      <c r="E207" s="95"/>
      <c r="F207" s="95"/>
      <c r="G207" s="21">
        <f t="shared" si="8"/>
        <v>0</v>
      </c>
      <c r="H207" s="105"/>
      <c r="I207" s="21">
        <f t="shared" si="9"/>
        <v>0</v>
      </c>
    </row>
    <row r="208" spans="1:9" ht="15" customHeight="1">
      <c r="A208" s="86" t="s">
        <v>336</v>
      </c>
      <c r="B208" s="64" t="s">
        <v>283</v>
      </c>
      <c r="C208" s="50" t="s">
        <v>70</v>
      </c>
      <c r="D208" s="34">
        <v>4</v>
      </c>
      <c r="E208" s="94"/>
      <c r="F208" s="95"/>
      <c r="G208" s="4">
        <f t="shared" si="8"/>
        <v>0</v>
      </c>
      <c r="H208" s="104"/>
      <c r="I208" s="4">
        <f t="shared" si="9"/>
        <v>0</v>
      </c>
    </row>
    <row r="209" spans="1:9" ht="15" customHeight="1">
      <c r="A209" s="86" t="s">
        <v>337</v>
      </c>
      <c r="B209" s="64" t="s">
        <v>270</v>
      </c>
      <c r="C209" s="50" t="s">
        <v>13</v>
      </c>
      <c r="D209" s="34">
        <v>38</v>
      </c>
      <c r="E209" s="94"/>
      <c r="F209" s="95"/>
      <c r="G209" s="4">
        <f t="shared" si="8"/>
        <v>0</v>
      </c>
      <c r="H209" s="104"/>
      <c r="I209" s="4">
        <f t="shared" si="9"/>
        <v>0</v>
      </c>
    </row>
    <row r="210" spans="1:9" ht="15" customHeight="1">
      <c r="A210" s="86" t="s">
        <v>338</v>
      </c>
      <c r="B210" s="64" t="s">
        <v>207</v>
      </c>
      <c r="C210" s="50" t="s">
        <v>285</v>
      </c>
      <c r="D210" s="34">
        <v>19</v>
      </c>
      <c r="E210" s="94"/>
      <c r="F210" s="95"/>
      <c r="G210" s="4">
        <f t="shared" si="8"/>
        <v>0</v>
      </c>
      <c r="H210" s="104"/>
      <c r="I210" s="4">
        <f t="shared" si="9"/>
        <v>0</v>
      </c>
    </row>
    <row r="211" spans="1:9" ht="15" customHeight="1">
      <c r="A211" s="86" t="s">
        <v>339</v>
      </c>
      <c r="B211" s="64" t="s">
        <v>212</v>
      </c>
      <c r="C211" s="50" t="s">
        <v>70</v>
      </c>
      <c r="D211" s="34">
        <v>38</v>
      </c>
      <c r="E211" s="94"/>
      <c r="F211" s="95"/>
      <c r="G211" s="4">
        <f t="shared" si="8"/>
        <v>0</v>
      </c>
      <c r="H211" s="104"/>
      <c r="I211" s="4">
        <f t="shared" si="9"/>
        <v>0</v>
      </c>
    </row>
    <row r="212" spans="1:9" ht="15" customHeight="1">
      <c r="A212" s="86" t="s">
        <v>340</v>
      </c>
      <c r="B212" s="64" t="s">
        <v>195</v>
      </c>
      <c r="C212" s="50" t="s">
        <v>186</v>
      </c>
      <c r="D212" s="34">
        <v>1</v>
      </c>
      <c r="E212" s="94"/>
      <c r="F212" s="95"/>
      <c r="G212" s="4">
        <f t="shared" si="8"/>
        <v>0</v>
      </c>
      <c r="H212" s="104"/>
      <c r="I212" s="4">
        <f t="shared" si="9"/>
        <v>0</v>
      </c>
    </row>
    <row r="213" spans="1:9" ht="15" customHeight="1">
      <c r="A213" s="86" t="s">
        <v>341</v>
      </c>
      <c r="B213" s="64" t="s">
        <v>120</v>
      </c>
      <c r="C213" s="50" t="s">
        <v>186</v>
      </c>
      <c r="D213" s="34">
        <v>5</v>
      </c>
      <c r="E213" s="94"/>
      <c r="F213" s="95"/>
      <c r="G213" s="4">
        <f t="shared" si="8"/>
        <v>0</v>
      </c>
      <c r="H213" s="104"/>
      <c r="I213" s="4">
        <f t="shared" si="9"/>
        <v>0</v>
      </c>
    </row>
    <row r="214" spans="1:9" ht="15" customHeight="1">
      <c r="A214" s="86" t="s">
        <v>342</v>
      </c>
      <c r="B214" s="64" t="s">
        <v>279</v>
      </c>
      <c r="C214" s="50" t="s">
        <v>70</v>
      </c>
      <c r="D214" s="34">
        <v>25</v>
      </c>
      <c r="E214" s="94"/>
      <c r="F214" s="95"/>
      <c r="G214" s="4">
        <f t="shared" si="8"/>
        <v>0</v>
      </c>
      <c r="H214" s="104"/>
      <c r="I214" s="4">
        <f t="shared" si="9"/>
        <v>0</v>
      </c>
    </row>
    <row r="215" spans="1:9" ht="15" customHeight="1">
      <c r="A215" s="86" t="s">
        <v>343</v>
      </c>
      <c r="B215" s="64" t="s">
        <v>208</v>
      </c>
      <c r="C215" s="50" t="s">
        <v>211</v>
      </c>
      <c r="D215" s="34">
        <v>1</v>
      </c>
      <c r="E215" s="94"/>
      <c r="F215" s="95"/>
      <c r="G215" s="4">
        <f t="shared" si="8"/>
        <v>0</v>
      </c>
      <c r="H215" s="104"/>
      <c r="I215" s="4">
        <f t="shared" si="9"/>
        <v>0</v>
      </c>
    </row>
    <row r="216" spans="1:9" ht="15" customHeight="1">
      <c r="A216" s="86" t="s">
        <v>344</v>
      </c>
      <c r="B216" s="64" t="s">
        <v>197</v>
      </c>
      <c r="C216" s="50" t="s">
        <v>211</v>
      </c>
      <c r="D216" s="34">
        <v>1</v>
      </c>
      <c r="E216" s="94"/>
      <c r="F216" s="95"/>
      <c r="G216" s="4">
        <f t="shared" si="8"/>
        <v>0</v>
      </c>
      <c r="H216" s="104"/>
      <c r="I216" s="4">
        <f t="shared" si="9"/>
        <v>0</v>
      </c>
    </row>
    <row r="217" spans="1:9" ht="15" customHeight="1">
      <c r="A217" s="86" t="s">
        <v>345</v>
      </c>
      <c r="B217" s="64" t="s">
        <v>122</v>
      </c>
      <c r="C217" s="50" t="s">
        <v>211</v>
      </c>
      <c r="D217" s="34">
        <v>1</v>
      </c>
      <c r="E217" s="94"/>
      <c r="F217" s="95"/>
      <c r="G217" s="4">
        <f t="shared" si="8"/>
        <v>0</v>
      </c>
      <c r="H217" s="104"/>
      <c r="I217" s="4">
        <f t="shared" si="9"/>
        <v>0</v>
      </c>
    </row>
    <row r="218" spans="1:9" ht="15" customHeight="1">
      <c r="A218" s="86" t="s">
        <v>346</v>
      </c>
      <c r="B218" s="64" t="s">
        <v>123</v>
      </c>
      <c r="C218" s="50" t="s">
        <v>211</v>
      </c>
      <c r="D218" s="34">
        <v>1</v>
      </c>
      <c r="E218" s="94"/>
      <c r="F218" s="95"/>
      <c r="G218" s="4">
        <f t="shared" si="8"/>
        <v>0</v>
      </c>
      <c r="H218" s="104"/>
      <c r="I218" s="4">
        <f t="shared" si="9"/>
        <v>0</v>
      </c>
    </row>
    <row r="219" spans="1:9" ht="15" customHeight="1">
      <c r="A219" s="86" t="s">
        <v>347</v>
      </c>
      <c r="B219" s="64" t="s">
        <v>124</v>
      </c>
      <c r="C219" s="50" t="s">
        <v>211</v>
      </c>
      <c r="D219" s="34">
        <v>1</v>
      </c>
      <c r="E219" s="94"/>
      <c r="F219" s="95"/>
      <c r="G219" s="4">
        <f t="shared" si="8"/>
        <v>0</v>
      </c>
      <c r="H219" s="104"/>
      <c r="I219" s="4">
        <f t="shared" si="9"/>
        <v>0</v>
      </c>
    </row>
    <row r="220" spans="1:9" ht="15" customHeight="1">
      <c r="A220" s="86" t="s">
        <v>348</v>
      </c>
      <c r="B220" s="64" t="s">
        <v>125</v>
      </c>
      <c r="C220" s="50" t="s">
        <v>211</v>
      </c>
      <c r="D220" s="34">
        <v>2</v>
      </c>
      <c r="E220" s="94"/>
      <c r="F220" s="95"/>
      <c r="G220" s="4">
        <f t="shared" si="8"/>
        <v>0</v>
      </c>
      <c r="H220" s="104"/>
      <c r="I220" s="4">
        <f t="shared" si="9"/>
        <v>0</v>
      </c>
    </row>
    <row r="221" spans="1:9" ht="15" customHeight="1">
      <c r="A221" s="86" t="s">
        <v>349</v>
      </c>
      <c r="B221" s="64" t="s">
        <v>239</v>
      </c>
      <c r="C221" s="50" t="s">
        <v>285</v>
      </c>
      <c r="D221" s="34">
        <v>3</v>
      </c>
      <c r="E221" s="94"/>
      <c r="F221" s="95"/>
      <c r="G221" s="4">
        <f t="shared" si="8"/>
        <v>0</v>
      </c>
      <c r="H221" s="104"/>
      <c r="I221" s="4">
        <f t="shared" si="9"/>
        <v>0</v>
      </c>
    </row>
    <row r="222" spans="1:9" ht="15" customHeight="1">
      <c r="A222" s="86" t="s">
        <v>350</v>
      </c>
      <c r="B222" s="64" t="s">
        <v>126</v>
      </c>
      <c r="C222" s="50" t="s">
        <v>211</v>
      </c>
      <c r="D222" s="34">
        <v>1</v>
      </c>
      <c r="E222" s="94"/>
      <c r="F222" s="95"/>
      <c r="G222" s="4">
        <f t="shared" si="8"/>
        <v>0</v>
      </c>
      <c r="H222" s="104"/>
      <c r="I222" s="4">
        <f t="shared" si="9"/>
        <v>0</v>
      </c>
    </row>
    <row r="223" spans="1:9" ht="15" customHeight="1">
      <c r="A223" s="86" t="s">
        <v>351</v>
      </c>
      <c r="B223" s="64" t="s">
        <v>127</v>
      </c>
      <c r="C223" s="50" t="s">
        <v>211</v>
      </c>
      <c r="D223" s="34">
        <v>1</v>
      </c>
      <c r="E223" s="94"/>
      <c r="F223" s="95"/>
      <c r="G223" s="4">
        <f t="shared" si="8"/>
        <v>0</v>
      </c>
      <c r="H223" s="104"/>
      <c r="I223" s="4">
        <f t="shared" si="9"/>
        <v>0</v>
      </c>
    </row>
    <row r="224" spans="1:9" ht="15" customHeight="1">
      <c r="A224" s="86" t="s">
        <v>352</v>
      </c>
      <c r="B224" s="64" t="s">
        <v>209</v>
      </c>
      <c r="C224" s="50" t="s">
        <v>70</v>
      </c>
      <c r="D224" s="34">
        <v>2</v>
      </c>
      <c r="E224" s="94"/>
      <c r="F224" s="95"/>
      <c r="G224" s="4">
        <f>(E224+F224)*D224</f>
        <v>0</v>
      </c>
      <c r="H224" s="104"/>
      <c r="I224" s="4">
        <f>G224*(H224+1)</f>
        <v>0</v>
      </c>
    </row>
    <row r="225" spans="1:9" ht="15" customHeight="1">
      <c r="A225" s="86" t="s">
        <v>353</v>
      </c>
      <c r="B225" s="64" t="s">
        <v>201</v>
      </c>
      <c r="C225" s="50" t="s">
        <v>70</v>
      </c>
      <c r="D225" s="34">
        <v>3</v>
      </c>
      <c r="E225" s="94"/>
      <c r="F225" s="95"/>
      <c r="G225" s="4">
        <f>(E225+F225)*D225</f>
        <v>0</v>
      </c>
      <c r="H225" s="104"/>
      <c r="I225" s="4">
        <f>G225*(H225+1)</f>
        <v>0</v>
      </c>
    </row>
    <row r="226" spans="1:9" ht="15" customHeight="1">
      <c r="A226" s="86" t="s">
        <v>354</v>
      </c>
      <c r="B226" s="64" t="s">
        <v>269</v>
      </c>
      <c r="C226" s="50" t="s">
        <v>70</v>
      </c>
      <c r="D226" s="34">
        <v>2</v>
      </c>
      <c r="E226" s="94"/>
      <c r="F226" s="95"/>
      <c r="G226" s="4">
        <f t="shared" si="8"/>
        <v>0</v>
      </c>
      <c r="H226" s="104"/>
      <c r="I226" s="4">
        <f t="shared" si="9"/>
        <v>0</v>
      </c>
    </row>
    <row r="227" spans="1:9" ht="15" customHeight="1">
      <c r="A227" s="86" t="s">
        <v>355</v>
      </c>
      <c r="B227" s="64" t="s">
        <v>210</v>
      </c>
      <c r="C227" s="50" t="s">
        <v>70</v>
      </c>
      <c r="D227" s="34">
        <v>14</v>
      </c>
      <c r="E227" s="94"/>
      <c r="F227" s="95"/>
      <c r="G227" s="4">
        <f t="shared" si="8"/>
        <v>0</v>
      </c>
      <c r="H227" s="104"/>
      <c r="I227" s="4">
        <f t="shared" si="9"/>
        <v>0</v>
      </c>
    </row>
    <row r="228" spans="1:9" ht="15" customHeight="1">
      <c r="A228" s="86" t="s">
        <v>356</v>
      </c>
      <c r="B228" s="64" t="s">
        <v>240</v>
      </c>
      <c r="C228" s="50" t="s">
        <v>70</v>
      </c>
      <c r="D228" s="34">
        <v>5</v>
      </c>
      <c r="E228" s="94"/>
      <c r="F228" s="95"/>
      <c r="G228" s="4">
        <f t="shared" si="8"/>
        <v>0</v>
      </c>
      <c r="H228" s="104"/>
      <c r="I228" s="4">
        <f t="shared" si="9"/>
        <v>0</v>
      </c>
    </row>
    <row r="229" spans="1:9" ht="15" customHeight="1">
      <c r="A229" s="85"/>
      <c r="B229" s="31" t="s">
        <v>12</v>
      </c>
      <c r="C229" s="50"/>
      <c r="D229" s="34"/>
      <c r="E229" s="7">
        <f>SUMPRODUCT(E198:E228,D198:D228)</f>
        <v>0</v>
      </c>
      <c r="F229" s="7">
        <f>SUMPRODUCT(F198:F228,D198:D228)</f>
        <v>0</v>
      </c>
      <c r="G229" s="7">
        <f>SUM(G198:G228)</f>
        <v>0</v>
      </c>
      <c r="H229" s="66"/>
      <c r="I229" s="7">
        <f>SUM(I198:I228)</f>
        <v>0</v>
      </c>
    </row>
    <row r="230" spans="1:9" ht="15.75" thickBot="1">
      <c r="A230" s="60"/>
      <c r="B230" s="61"/>
      <c r="C230" s="61"/>
      <c r="D230" s="62"/>
      <c r="E230" s="63"/>
      <c r="F230" s="63"/>
      <c r="G230" s="63"/>
      <c r="H230" s="67"/>
      <c r="I230" s="5"/>
    </row>
    <row r="231" spans="1:9" ht="17.25" thickBot="1" thickTop="1">
      <c r="A231" s="19"/>
      <c r="B231" s="26" t="s">
        <v>14</v>
      </c>
      <c r="C231" s="19"/>
      <c r="D231" s="36" t="s">
        <v>7</v>
      </c>
      <c r="E231" s="27">
        <f>E229+E195+E134+E100</f>
        <v>0</v>
      </c>
      <c r="F231" s="27">
        <f>F229+F195+F134+F100</f>
        <v>0</v>
      </c>
      <c r="G231" s="27">
        <f>G229+G195+G134+G100</f>
        <v>0</v>
      </c>
      <c r="H231" s="27"/>
      <c r="I231" s="27">
        <f>I229+I195+I134+I100</f>
        <v>0</v>
      </c>
    </row>
    <row r="232" spans="1:9" ht="16.5" thickTop="1">
      <c r="A232" s="96"/>
      <c r="B232" s="90"/>
      <c r="C232" s="97"/>
      <c r="D232" s="98"/>
      <c r="E232" s="99"/>
      <c r="F232" s="99"/>
      <c r="G232" s="99"/>
      <c r="H232" s="100"/>
      <c r="I232" s="99"/>
    </row>
    <row r="233" spans="1:9" ht="15.75">
      <c r="A233" s="96"/>
      <c r="B233" s="90"/>
      <c r="C233" s="97"/>
      <c r="D233" s="98"/>
      <c r="E233" s="99"/>
      <c r="F233" s="99"/>
      <c r="G233" s="99"/>
      <c r="H233" s="99"/>
      <c r="I233" s="101"/>
    </row>
    <row r="234" spans="1:9" ht="15.75">
      <c r="A234" s="96"/>
      <c r="B234" s="90"/>
      <c r="C234" s="97"/>
      <c r="D234" s="98"/>
      <c r="E234" s="99"/>
      <c r="F234" s="99"/>
      <c r="G234" s="99"/>
      <c r="H234" s="100"/>
      <c r="I234" s="99"/>
    </row>
    <row r="235" spans="1:9" ht="15.75">
      <c r="A235" s="96"/>
      <c r="B235" s="90"/>
      <c r="C235" s="97"/>
      <c r="D235" s="98"/>
      <c r="E235" s="99"/>
      <c r="F235" s="99"/>
      <c r="G235" s="99"/>
      <c r="H235" s="102"/>
      <c r="I235" s="99"/>
    </row>
    <row r="236" spans="1:9" ht="15.75">
      <c r="A236" s="96"/>
      <c r="B236" s="90"/>
      <c r="C236" s="97"/>
      <c r="D236" s="98"/>
      <c r="E236" s="99"/>
      <c r="F236" s="99"/>
      <c r="G236" s="99"/>
      <c r="H236" s="102"/>
      <c r="I236" s="99"/>
    </row>
    <row r="237" spans="1:9" ht="15.75">
      <c r="A237" s="96"/>
      <c r="B237" s="90" t="s">
        <v>357</v>
      </c>
      <c r="C237" s="103"/>
      <c r="D237" s="103"/>
      <c r="E237" s="103"/>
      <c r="F237" s="103"/>
      <c r="G237" s="103"/>
      <c r="H237" s="102"/>
      <c r="I237" s="99"/>
    </row>
    <row r="238" spans="1:9" ht="15.75">
      <c r="A238" s="96"/>
      <c r="B238" s="90"/>
      <c r="C238" s="97"/>
      <c r="D238" s="98"/>
      <c r="E238" s="99"/>
      <c r="F238" s="99"/>
      <c r="G238" s="99"/>
      <c r="H238" s="102"/>
      <c r="I238" s="99"/>
    </row>
    <row r="239" spans="2:9" ht="18">
      <c r="B239" s="16"/>
      <c r="C239" s="88"/>
      <c r="D239" s="88"/>
      <c r="E239" s="88"/>
      <c r="F239" s="88"/>
      <c r="G239" s="88"/>
      <c r="H239" s="68"/>
      <c r="I239" s="23"/>
    </row>
    <row r="240" spans="2:9" ht="18">
      <c r="B240" s="16"/>
      <c r="C240" s="22"/>
      <c r="D240" s="37"/>
      <c r="E240" s="23"/>
      <c r="F240" s="23"/>
      <c r="G240" s="23"/>
      <c r="H240" s="68"/>
      <c r="I240" s="23"/>
    </row>
  </sheetData>
  <sheetProtection password="C919" sheet="1"/>
  <mergeCells count="7">
    <mergeCell ref="C239:G239"/>
    <mergeCell ref="C237:G237"/>
    <mergeCell ref="A5:I5"/>
    <mergeCell ref="A1:I1"/>
    <mergeCell ref="A2:I2"/>
    <mergeCell ref="A3:I3"/>
    <mergeCell ref="A4:I4"/>
  </mergeCells>
  <printOptions horizontalCentered="1"/>
  <pageMargins left="0" right="0" top="0.3937007874015748" bottom="0" header="0.3937007874015748" footer="0"/>
  <pageSetup fitToHeight="0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4"/>
  <sheetViews>
    <sheetView view="pageBreakPreview" zoomScale="64" zoomScaleSheetLayoutView="64" zoomScalePageLayoutView="0" workbookViewId="0" topLeftCell="A1">
      <pane ySplit="7" topLeftCell="A16" activePane="bottomLeft" state="frozen"/>
      <selection pane="topLeft" activeCell="A7" sqref="A7"/>
      <selection pane="bottomLeft" activeCell="F241" sqref="F241"/>
    </sheetView>
  </sheetViews>
  <sheetFormatPr defaultColWidth="9.140625" defaultRowHeight="12.75"/>
  <cols>
    <col min="1" max="1" width="7.421875" style="0" customWidth="1"/>
    <col min="2" max="2" width="100.8515625" style="39" customWidth="1"/>
    <col min="3" max="3" width="13.421875" style="0" customWidth="1"/>
    <col min="4" max="4" width="16.7109375" style="41" customWidth="1"/>
    <col min="5" max="5" width="16.7109375" style="9" customWidth="1"/>
    <col min="6" max="6" width="16.57421875" style="9" customWidth="1"/>
    <col min="7" max="8" width="14.7109375" style="1" customWidth="1"/>
    <col min="9" max="9" width="16.7109375" style="10" customWidth="1"/>
    <col min="10" max="10" width="9.28125" style="0" customWidth="1"/>
  </cols>
  <sheetData>
    <row r="1" spans="1:10" ht="19.5" customHeight="1">
      <c r="A1" s="106"/>
      <c r="B1" s="106"/>
      <c r="C1" s="106"/>
      <c r="D1" s="106"/>
      <c r="E1" s="106"/>
      <c r="F1" s="106"/>
      <c r="G1" s="106"/>
      <c r="H1" s="106"/>
      <c r="I1" s="106"/>
      <c r="J1" s="96"/>
    </row>
    <row r="2" spans="1:10" ht="19.5" customHeight="1">
      <c r="A2" s="91" t="s">
        <v>358</v>
      </c>
      <c r="B2" s="91"/>
      <c r="C2" s="91"/>
      <c r="D2" s="91"/>
      <c r="E2" s="91"/>
      <c r="F2" s="91"/>
      <c r="G2" s="91"/>
      <c r="H2" s="91"/>
      <c r="I2" s="91"/>
      <c r="J2" s="96"/>
    </row>
    <row r="3" spans="1:10" ht="19.5" customHeight="1">
      <c r="A3" s="106"/>
      <c r="B3" s="106"/>
      <c r="C3" s="106"/>
      <c r="D3" s="106"/>
      <c r="E3" s="106"/>
      <c r="F3" s="106"/>
      <c r="G3" s="106"/>
      <c r="H3" s="106"/>
      <c r="I3" s="106"/>
      <c r="J3" s="96"/>
    </row>
    <row r="4" spans="1:10" ht="19.5" customHeight="1">
      <c r="A4" s="106"/>
      <c r="B4" s="106"/>
      <c r="C4" s="106"/>
      <c r="D4" s="106"/>
      <c r="E4" s="106"/>
      <c r="F4" s="106"/>
      <c r="G4" s="106"/>
      <c r="H4" s="106"/>
      <c r="I4" s="106"/>
      <c r="J4" s="96"/>
    </row>
    <row r="5" spans="1:10" ht="19.5" customHeight="1" thickBot="1">
      <c r="A5" s="106"/>
      <c r="B5" s="106"/>
      <c r="C5" s="106"/>
      <c r="D5" s="106"/>
      <c r="E5" s="106"/>
      <c r="F5" s="106"/>
      <c r="G5" s="106"/>
      <c r="H5" s="106"/>
      <c r="I5" s="106"/>
      <c r="J5" s="106"/>
    </row>
    <row r="6" spans="1:11" s="8" customFormat="1" ht="19.5" customHeight="1" thickBot="1" thickTop="1">
      <c r="A6" s="58" t="s">
        <v>2</v>
      </c>
      <c r="B6" s="58" t="s">
        <v>3</v>
      </c>
      <c r="C6" s="58" t="s">
        <v>5</v>
      </c>
      <c r="D6" s="58" t="s">
        <v>18</v>
      </c>
      <c r="E6" s="59" t="s">
        <v>19</v>
      </c>
      <c r="F6" s="59" t="s">
        <v>15</v>
      </c>
      <c r="G6" s="89" t="s">
        <v>16</v>
      </c>
      <c r="H6" s="89"/>
      <c r="I6" s="59" t="s">
        <v>15</v>
      </c>
      <c r="J6" s="51"/>
      <c r="K6" s="52"/>
    </row>
    <row r="7" spans="1:9" s="8" customFormat="1" ht="17.25" customHeight="1" thickBot="1" thickTop="1">
      <c r="A7" s="55"/>
      <c r="B7" s="56"/>
      <c r="C7" s="3"/>
      <c r="D7" s="42"/>
      <c r="E7" s="15"/>
      <c r="F7" s="53"/>
      <c r="G7" s="57">
        <v>1</v>
      </c>
      <c r="H7" s="57">
        <v>2</v>
      </c>
      <c r="I7" s="54"/>
    </row>
    <row r="8" spans="1:9" s="8" customFormat="1" ht="17.25" customHeight="1" thickTop="1">
      <c r="A8" s="18" t="s">
        <v>6</v>
      </c>
      <c r="B8" s="31" t="str">
        <f>'Plan. Elet.Reforma.Predio.D'!B7</f>
        <v>INSTALAÇÕES ELÉTRICAS, TELEFONIA, E LÓGICA - Laboratorios Predio D</v>
      </c>
      <c r="C8" s="3"/>
      <c r="D8" s="42"/>
      <c r="E8" s="15"/>
      <c r="F8" s="12"/>
      <c r="G8" s="11"/>
      <c r="H8" s="11"/>
      <c r="I8" s="24"/>
    </row>
    <row r="9" spans="1:9" s="8" customFormat="1" ht="17.25" customHeight="1">
      <c r="A9" s="18"/>
      <c r="B9" s="31" t="str">
        <f>'Plan. Elet.Reforma.Predio.D'!B8</f>
        <v>Instalações Elétricas -  Sala D 202</v>
      </c>
      <c r="C9" s="3"/>
      <c r="D9" s="42"/>
      <c r="E9" s="15"/>
      <c r="F9" s="12"/>
      <c r="G9" s="11"/>
      <c r="H9" s="11"/>
      <c r="I9" s="24"/>
    </row>
    <row r="10" spans="1:9" s="8" customFormat="1" ht="17.25" customHeight="1">
      <c r="A10" s="28" t="s">
        <v>8</v>
      </c>
      <c r="B10" s="29" t="str">
        <f>'Plan. Elet.Reforma.Predio.D'!B9</f>
        <v>Acoplamento para Perfilado 38x38mm (sapata quadrada)</v>
      </c>
      <c r="C10" s="34">
        <f>'Plan. Elet.Reforma.Predio.D'!D9</f>
        <v>40</v>
      </c>
      <c r="D10" s="76">
        <f>'Plan. Elet.Reforma.Predio.D'!E9</f>
        <v>0</v>
      </c>
      <c r="E10" s="76">
        <f>'Plan. Elet.Reforma.Predio.D'!F9</f>
        <v>0</v>
      </c>
      <c r="F10" s="76">
        <f>(D10+E10)*(1+'Plan. Elet.Reforma.Predio.D'!H9)*C10</f>
        <v>0</v>
      </c>
      <c r="G10" s="107"/>
      <c r="H10" s="107"/>
      <c r="I10" s="14">
        <f>SUM(G10:H10)</f>
        <v>0</v>
      </c>
    </row>
    <row r="11" spans="1:9" s="8" customFormat="1" ht="17.25" customHeight="1">
      <c r="A11" s="28" t="s">
        <v>9</v>
      </c>
      <c r="B11" s="29" t="str">
        <f>'Plan. Elet.Reforma.Predio.D'!B10</f>
        <v>Adaptador eletroduto metalico leve 1" (conector unidut cônico com porca)</v>
      </c>
      <c r="C11" s="34">
        <f>'Plan. Elet.Reforma.Predio.D'!D10</f>
        <v>70</v>
      </c>
      <c r="D11" s="76">
        <f>'Plan. Elet.Reforma.Predio.D'!E10</f>
        <v>0</v>
      </c>
      <c r="E11" s="76">
        <f>'Plan. Elet.Reforma.Predio.D'!F10</f>
        <v>0</v>
      </c>
      <c r="F11" s="76">
        <f>(D11+E11)*(1+'Plan. Elet.Reforma.Predio.D'!H10)*C11</f>
        <v>0</v>
      </c>
      <c r="G11" s="107"/>
      <c r="H11" s="107"/>
      <c r="I11" s="14">
        <f aca="true" t="shared" si="0" ref="I11:I74">SUM(G11:H11)</f>
        <v>0</v>
      </c>
    </row>
    <row r="12" spans="1:9" s="8" customFormat="1" ht="17.25" customHeight="1">
      <c r="A12" s="28" t="s">
        <v>10</v>
      </c>
      <c r="B12" s="29" t="str">
        <f>'Plan. Elet.Reforma.Predio.D'!B11</f>
        <v>Adaptador eletroduto metalico leve 3/4" (conector unidut cônico com porca)</v>
      </c>
      <c r="C12" s="34">
        <f>'Plan. Elet.Reforma.Predio.D'!D11</f>
        <v>236</v>
      </c>
      <c r="D12" s="76">
        <f>'Plan. Elet.Reforma.Predio.D'!E11</f>
        <v>0</v>
      </c>
      <c r="E12" s="76">
        <f>'Plan. Elet.Reforma.Predio.D'!F11</f>
        <v>0</v>
      </c>
      <c r="F12" s="76">
        <f>(D12+E12)*(1+'Plan. Elet.Reforma.Predio.D'!H11)*C12</f>
        <v>0</v>
      </c>
      <c r="G12" s="107"/>
      <c r="H12" s="107"/>
      <c r="I12" s="14">
        <f t="shared" si="0"/>
        <v>0</v>
      </c>
    </row>
    <row r="13" spans="1:9" s="8" customFormat="1" ht="17.25" customHeight="1">
      <c r="A13" s="28" t="s">
        <v>11</v>
      </c>
      <c r="B13" s="29" t="str">
        <f>'Plan. Elet.Reforma.Predio.D'!B12</f>
        <v>Arruela de lisa galvan. 1/4"</v>
      </c>
      <c r="C13" s="34">
        <f>'Plan. Elet.Reforma.Predio.D'!D12</f>
        <v>600</v>
      </c>
      <c r="D13" s="76">
        <f>'Plan. Elet.Reforma.Predio.D'!E12</f>
        <v>0</v>
      </c>
      <c r="E13" s="76">
        <f>'Plan. Elet.Reforma.Predio.D'!F12</f>
        <v>0</v>
      </c>
      <c r="F13" s="76">
        <f>(D13+E13)*(1+'Plan. Elet.Reforma.Predio.D'!H12)*C13</f>
        <v>0</v>
      </c>
      <c r="G13" s="107"/>
      <c r="H13" s="107"/>
      <c r="I13" s="14">
        <f t="shared" si="0"/>
        <v>0</v>
      </c>
    </row>
    <row r="14" spans="1:9" s="8" customFormat="1" ht="17.25" customHeight="1">
      <c r="A14" s="28" t="s">
        <v>0</v>
      </c>
      <c r="B14" s="29" t="str">
        <f>'Plan. Elet.Reforma.Predio.D'!B13</f>
        <v>Arruela de lisa galvan. 3/8"</v>
      </c>
      <c r="C14" s="34">
        <f>'Plan. Elet.Reforma.Predio.D'!D13</f>
        <v>600</v>
      </c>
      <c r="D14" s="76">
        <f>'Plan. Elet.Reforma.Predio.D'!E13</f>
        <v>0</v>
      </c>
      <c r="E14" s="76">
        <f>'Plan. Elet.Reforma.Predio.D'!F13</f>
        <v>0</v>
      </c>
      <c r="F14" s="76">
        <f>(D14+E14)*(1+'Plan. Elet.Reforma.Predio.D'!H13)*C14</f>
        <v>0</v>
      </c>
      <c r="G14" s="107"/>
      <c r="H14" s="107"/>
      <c r="I14" s="14">
        <f t="shared" si="0"/>
        <v>0</v>
      </c>
    </row>
    <row r="15" spans="1:9" s="8" customFormat="1" ht="17.25" customHeight="1">
      <c r="A15" s="28" t="s">
        <v>1</v>
      </c>
      <c r="B15" s="29" t="str">
        <f>'Plan. Elet.Reforma.Predio.D'!B14</f>
        <v>Arruela de pressão galvan. 1/4"</v>
      </c>
      <c r="C15" s="34">
        <f>'Plan. Elet.Reforma.Predio.D'!D14</f>
        <v>600</v>
      </c>
      <c r="D15" s="76">
        <f>'Plan. Elet.Reforma.Predio.D'!E14</f>
        <v>0</v>
      </c>
      <c r="E15" s="76">
        <f>'Plan. Elet.Reforma.Predio.D'!F14</f>
        <v>0</v>
      </c>
      <c r="F15" s="76">
        <f>(D15+E15)*(1+'Plan. Elet.Reforma.Predio.D'!H14)*C15</f>
        <v>0</v>
      </c>
      <c r="G15" s="107"/>
      <c r="H15" s="107"/>
      <c r="I15" s="14">
        <f t="shared" si="0"/>
        <v>0</v>
      </c>
    </row>
    <row r="16" spans="1:9" s="8" customFormat="1" ht="17.25" customHeight="1">
      <c r="A16" s="28" t="s">
        <v>20</v>
      </c>
      <c r="B16" s="29" t="str">
        <f>'Plan. Elet.Reforma.Predio.D'!B15</f>
        <v>Arruela de pressão galvan. 3/8"</v>
      </c>
      <c r="C16" s="34">
        <f>'Plan. Elet.Reforma.Predio.D'!D15</f>
        <v>600</v>
      </c>
      <c r="D16" s="76">
        <f>'Plan. Elet.Reforma.Predio.D'!E15</f>
        <v>0</v>
      </c>
      <c r="E16" s="76">
        <f>'Plan. Elet.Reforma.Predio.D'!F15</f>
        <v>0</v>
      </c>
      <c r="F16" s="76">
        <f>(D16+E16)*(1+'Plan. Elet.Reforma.Predio.D'!H15)*C16</f>
        <v>0</v>
      </c>
      <c r="G16" s="107"/>
      <c r="H16" s="107"/>
      <c r="I16" s="14">
        <f t="shared" si="0"/>
        <v>0</v>
      </c>
    </row>
    <row r="17" spans="1:9" s="8" customFormat="1" ht="17.25" customHeight="1">
      <c r="A17" s="28" t="s">
        <v>21</v>
      </c>
      <c r="B17" s="29" t="str">
        <f>'Plan. Elet.Reforma.Predio.D'!B16</f>
        <v>Braçadeira eletroduto metálico 1" tipo cunha</v>
      </c>
      <c r="C17" s="34">
        <f>'Plan. Elet.Reforma.Predio.D'!D16</f>
        <v>425</v>
      </c>
      <c r="D17" s="76">
        <f>'Plan. Elet.Reforma.Predio.D'!E16</f>
        <v>0</v>
      </c>
      <c r="E17" s="76">
        <f>'Plan. Elet.Reforma.Predio.D'!F16</f>
        <v>0</v>
      </c>
      <c r="F17" s="76">
        <f>(D17+E17)*(1+'Plan. Elet.Reforma.Predio.D'!H16)*C17</f>
        <v>0</v>
      </c>
      <c r="G17" s="107"/>
      <c r="H17" s="107"/>
      <c r="I17" s="14">
        <f t="shared" si="0"/>
        <v>0</v>
      </c>
    </row>
    <row r="18" spans="1:9" s="8" customFormat="1" ht="17.25" customHeight="1">
      <c r="A18" s="28" t="s">
        <v>22</v>
      </c>
      <c r="B18" s="29" t="str">
        <f>'Plan. Elet.Reforma.Predio.D'!B17</f>
        <v>Braçadeira eletroduto metálico 3/4" tipo cunha</v>
      </c>
      <c r="C18" s="34">
        <f>'Plan. Elet.Reforma.Predio.D'!D17</f>
        <v>283</v>
      </c>
      <c r="D18" s="76">
        <f>'Plan. Elet.Reforma.Predio.D'!E17</f>
        <v>0</v>
      </c>
      <c r="E18" s="76">
        <f>'Plan. Elet.Reforma.Predio.D'!F17</f>
        <v>0</v>
      </c>
      <c r="F18" s="76">
        <f>(D18+E18)*(1+'Plan. Elet.Reforma.Predio.D'!H17)*C18</f>
        <v>0</v>
      </c>
      <c r="G18" s="107"/>
      <c r="H18" s="107"/>
      <c r="I18" s="14">
        <f t="shared" si="0"/>
        <v>0</v>
      </c>
    </row>
    <row r="19" spans="1:9" s="8" customFormat="1" ht="17.25" customHeight="1">
      <c r="A19" s="28" t="s">
        <v>23</v>
      </c>
      <c r="B19" s="29" t="str">
        <f>'Plan. Elet.Reforma.Predio.D'!B18</f>
        <v>Bucha de nylon S8</v>
      </c>
      <c r="C19" s="34">
        <f>'Plan. Elet.Reforma.Predio.D'!D18</f>
        <v>14</v>
      </c>
      <c r="D19" s="76">
        <f>'Plan. Elet.Reforma.Predio.D'!E18</f>
        <v>0</v>
      </c>
      <c r="E19" s="76">
        <f>'Plan. Elet.Reforma.Predio.D'!F18</f>
        <v>0</v>
      </c>
      <c r="F19" s="76">
        <f>(D19+E19)*(1+'Plan. Elet.Reforma.Predio.D'!H18)*C19</f>
        <v>0</v>
      </c>
      <c r="G19" s="107"/>
      <c r="H19" s="107"/>
      <c r="I19" s="14">
        <f t="shared" si="0"/>
        <v>0</v>
      </c>
    </row>
    <row r="20" spans="1:9" s="8" customFormat="1" ht="17.25" customHeight="1">
      <c r="A20" s="28" t="s">
        <v>24</v>
      </c>
      <c r="B20" s="29" t="str">
        <f>'Plan. Elet.Reforma.Predio.D'!B19</f>
        <v>Bucha de redução de  alumínio de 1" p/ 3/4"  p/ condulete sem rosca.</v>
      </c>
      <c r="C20" s="34">
        <f>'Plan. Elet.Reforma.Predio.D'!D19</f>
        <v>16</v>
      </c>
      <c r="D20" s="76">
        <f>'Plan. Elet.Reforma.Predio.D'!E19</f>
        <v>0</v>
      </c>
      <c r="E20" s="76">
        <f>'Plan. Elet.Reforma.Predio.D'!F19</f>
        <v>0</v>
      </c>
      <c r="F20" s="76">
        <f>(D20+E20)*(1+'Plan. Elet.Reforma.Predio.D'!H19)*C20</f>
        <v>0</v>
      </c>
      <c r="G20" s="107"/>
      <c r="H20" s="107"/>
      <c r="I20" s="14">
        <f t="shared" si="0"/>
        <v>0</v>
      </c>
    </row>
    <row r="21" spans="1:9" s="8" customFormat="1" ht="17.25" customHeight="1">
      <c r="A21" s="28" t="s">
        <v>25</v>
      </c>
      <c r="B21" s="29" t="str">
        <f>'Plan. Elet.Reforma.Predio.D'!B20</f>
        <v>Cabo Unipolar (cobre) isol . HEPR -ench. Eva - 0.6/1kv  6.0mm2-preto</v>
      </c>
      <c r="C21" s="34">
        <f>'Plan. Elet.Reforma.Predio.D'!D20</f>
        <v>100</v>
      </c>
      <c r="D21" s="76">
        <f>'Plan. Elet.Reforma.Predio.D'!E20</f>
        <v>0</v>
      </c>
      <c r="E21" s="76">
        <f>'Plan. Elet.Reforma.Predio.D'!F20</f>
        <v>0</v>
      </c>
      <c r="F21" s="76">
        <f>(D21+E21)*(1+'Plan. Elet.Reforma.Predio.D'!H20)*C21</f>
        <v>0</v>
      </c>
      <c r="G21" s="107"/>
      <c r="H21" s="107"/>
      <c r="I21" s="14">
        <f t="shared" si="0"/>
        <v>0</v>
      </c>
    </row>
    <row r="22" spans="1:9" s="8" customFormat="1" ht="17.25" customHeight="1">
      <c r="A22" s="28" t="s">
        <v>26</v>
      </c>
      <c r="B22" s="29" t="str">
        <f>'Plan. Elet.Reforma.Predio.D'!B21</f>
        <v>Cabo Unipolar (cobre) isol. HEPR -ench. EVA-  0.6/1KV 70mm2 -preto</v>
      </c>
      <c r="C22" s="34">
        <f>'Plan. Elet.Reforma.Predio.D'!D21</f>
        <v>22</v>
      </c>
      <c r="D22" s="76">
        <f>'Plan. Elet.Reforma.Predio.D'!E21</f>
        <v>0</v>
      </c>
      <c r="E22" s="76">
        <f>'Plan. Elet.Reforma.Predio.D'!F21</f>
        <v>0</v>
      </c>
      <c r="F22" s="76">
        <f>(D22+E22)*(1+'Plan. Elet.Reforma.Predio.D'!H21)*C22</f>
        <v>0</v>
      </c>
      <c r="G22" s="107"/>
      <c r="H22" s="107"/>
      <c r="I22" s="14">
        <f t="shared" si="0"/>
        <v>0</v>
      </c>
    </row>
    <row r="23" spans="1:9" s="8" customFormat="1" ht="17.25" customHeight="1">
      <c r="A23" s="28" t="s">
        <v>27</v>
      </c>
      <c r="B23" s="29" t="str">
        <f>'Plan. Elet.Reforma.Predio.D'!B22</f>
        <v>Cabo Unipolar (cobre) isol. Hepr- ench. Eva-0.6/1kv      70mm²- verde- amarelo</v>
      </c>
      <c r="C23" s="34">
        <f>'Plan. Elet.Reforma.Predio.D'!D22</f>
        <v>54</v>
      </c>
      <c r="D23" s="76">
        <f>'Plan. Elet.Reforma.Predio.D'!E22</f>
        <v>0</v>
      </c>
      <c r="E23" s="76">
        <f>'Plan. Elet.Reforma.Predio.D'!F22</f>
        <v>0</v>
      </c>
      <c r="F23" s="76">
        <f>(D23+E23)*(1+'Plan. Elet.Reforma.Predio.D'!H22)*C23</f>
        <v>0</v>
      </c>
      <c r="G23" s="107"/>
      <c r="H23" s="107"/>
      <c r="I23" s="14">
        <f t="shared" si="0"/>
        <v>0</v>
      </c>
    </row>
    <row r="24" spans="1:9" s="8" customFormat="1" ht="17.25" customHeight="1">
      <c r="A24" s="28" t="s">
        <v>28</v>
      </c>
      <c r="B24" s="29" t="str">
        <f>'Plan. Elet.Reforma.Predio.D'!B23</f>
        <v>Cabo Unipolar (cobre) isol. Hepr-ench. EVA- 0.6/1KV 120mm2 - azul claro</v>
      </c>
      <c r="C24" s="34">
        <f>'Plan. Elet.Reforma.Predio.D'!D23</f>
        <v>162</v>
      </c>
      <c r="D24" s="76">
        <f>'Plan. Elet.Reforma.Predio.D'!E23</f>
        <v>0</v>
      </c>
      <c r="E24" s="76">
        <f>'Plan. Elet.Reforma.Predio.D'!F23</f>
        <v>0</v>
      </c>
      <c r="F24" s="76">
        <f>(D24+E24)*(1+'Plan. Elet.Reforma.Predio.D'!H23)*C24</f>
        <v>0</v>
      </c>
      <c r="G24" s="107"/>
      <c r="H24" s="107"/>
      <c r="I24" s="14">
        <f t="shared" si="0"/>
        <v>0</v>
      </c>
    </row>
    <row r="25" spans="1:9" s="8" customFormat="1" ht="17.25" customHeight="1">
      <c r="A25" s="28" t="s">
        <v>29</v>
      </c>
      <c r="B25" s="29" t="str">
        <f>'Plan. Elet.Reforma.Predio.D'!B24</f>
        <v>Cabo Unipolar (cobre) isol. HEPR-ench. EVA- 0.6/1KV 70mm2 - azul claro</v>
      </c>
      <c r="C25" s="34">
        <f>'Plan. Elet.Reforma.Predio.D'!D24</f>
        <v>8</v>
      </c>
      <c r="D25" s="76">
        <f>'Plan. Elet.Reforma.Predio.D'!E24</f>
        <v>0</v>
      </c>
      <c r="E25" s="76">
        <f>'Plan. Elet.Reforma.Predio.D'!F24</f>
        <v>0</v>
      </c>
      <c r="F25" s="76">
        <f>(D25+E25)*(1+'Plan. Elet.Reforma.Predio.D'!H24)*C25</f>
        <v>0</v>
      </c>
      <c r="G25" s="107"/>
      <c r="H25" s="107"/>
      <c r="I25" s="14">
        <f t="shared" si="0"/>
        <v>0</v>
      </c>
    </row>
    <row r="26" spans="1:9" s="8" customFormat="1" ht="17.25" customHeight="1">
      <c r="A26" s="28" t="s">
        <v>30</v>
      </c>
      <c r="B26" s="29" t="str">
        <f>'Plan. Elet.Reforma.Predio.D'!B25</f>
        <v>Cabo Unipolar (cobre) isol. PVC- 450/750V 2.5mm²- amarelo</v>
      </c>
      <c r="C26" s="34">
        <f>'Plan. Elet.Reforma.Predio.D'!D25</f>
        <v>765</v>
      </c>
      <c r="D26" s="76">
        <f>'Plan. Elet.Reforma.Predio.D'!E25</f>
        <v>0</v>
      </c>
      <c r="E26" s="76">
        <f>'Plan. Elet.Reforma.Predio.D'!F25</f>
        <v>0</v>
      </c>
      <c r="F26" s="76">
        <f>(D26+E26)*(1+'Plan. Elet.Reforma.Predio.D'!H25)*C26</f>
        <v>0</v>
      </c>
      <c r="G26" s="107"/>
      <c r="H26" s="107"/>
      <c r="I26" s="14">
        <f t="shared" si="0"/>
        <v>0</v>
      </c>
    </row>
    <row r="27" spans="1:9" s="8" customFormat="1" ht="17.25" customHeight="1">
      <c r="A27" s="28" t="s">
        <v>31</v>
      </c>
      <c r="B27" s="29" t="str">
        <f>'Plan. Elet.Reforma.Predio.D'!B26</f>
        <v>Cabo Unipolar (cobre) isol. PVC- 450/750V 2.5mm²- preto</v>
      </c>
      <c r="C27" s="34">
        <f>'Plan. Elet.Reforma.Predio.D'!D26</f>
        <v>1090</v>
      </c>
      <c r="D27" s="76">
        <f>'Plan. Elet.Reforma.Predio.D'!E26</f>
        <v>0</v>
      </c>
      <c r="E27" s="76">
        <f>'Plan. Elet.Reforma.Predio.D'!F26</f>
        <v>0</v>
      </c>
      <c r="F27" s="76">
        <f>(D27+E27)*(1+'Plan. Elet.Reforma.Predio.D'!H26)*C27</f>
        <v>0</v>
      </c>
      <c r="G27" s="107"/>
      <c r="H27" s="107"/>
      <c r="I27" s="14">
        <f t="shared" si="0"/>
        <v>0</v>
      </c>
    </row>
    <row r="28" spans="1:9" s="8" customFormat="1" ht="17.25" customHeight="1">
      <c r="A28" s="28" t="s">
        <v>32</v>
      </c>
      <c r="B28" s="29" t="str">
        <f>'Plan. Elet.Reforma.Predio.D'!B27</f>
        <v>Cabo Unipolar (cobre) Isol.HEPR - ench.EVA - 0,6/1kV 35 mm² -verde -amarelo</v>
      </c>
      <c r="C28" s="34">
        <f>'Plan. Elet.Reforma.Predio.D'!D27</f>
        <v>4</v>
      </c>
      <c r="D28" s="76">
        <f>'Plan. Elet.Reforma.Predio.D'!E27</f>
        <v>0</v>
      </c>
      <c r="E28" s="76">
        <f>'Plan. Elet.Reforma.Predio.D'!F27</f>
        <v>0</v>
      </c>
      <c r="F28" s="76">
        <f>(D28+E28)*(1+'Plan. Elet.Reforma.Predio.D'!H27)*C28</f>
        <v>0</v>
      </c>
      <c r="G28" s="107"/>
      <c r="H28" s="107"/>
      <c r="I28" s="14">
        <f t="shared" si="0"/>
        <v>0</v>
      </c>
    </row>
    <row r="29" spans="1:9" s="8" customFormat="1" ht="17.25" customHeight="1">
      <c r="A29" s="28" t="s">
        <v>33</v>
      </c>
      <c r="B29" s="29" t="str">
        <f>'Plan. Elet.Reforma.Predio.D'!B28</f>
        <v>Cabo Unipolar (cobre) Isol.HEPR - ench.EVA - 0,6/1kV 4 mm² - Preto</v>
      </c>
      <c r="C29" s="34">
        <f>'Plan. Elet.Reforma.Predio.D'!D28</f>
        <v>546</v>
      </c>
      <c r="D29" s="76">
        <f>'Plan. Elet.Reforma.Predio.D'!E28</f>
        <v>0</v>
      </c>
      <c r="E29" s="76">
        <f>'Plan. Elet.Reforma.Predio.D'!F28</f>
        <v>0</v>
      </c>
      <c r="F29" s="76">
        <f>(D29+E29)*(1+'Plan. Elet.Reforma.Predio.D'!H28)*C29</f>
        <v>0</v>
      </c>
      <c r="G29" s="107"/>
      <c r="H29" s="107"/>
      <c r="I29" s="14">
        <f t="shared" si="0"/>
        <v>0</v>
      </c>
    </row>
    <row r="30" spans="1:9" s="8" customFormat="1" ht="17.25" customHeight="1">
      <c r="A30" s="28" t="s">
        <v>34</v>
      </c>
      <c r="B30" s="29" t="str">
        <f>'Plan. Elet.Reforma.Predio.D'!B29</f>
        <v>Cabo Unipolar (cobre) Isol.HEPR - ench.EVA - 0,6/1kV 6 mm² - azul claro</v>
      </c>
      <c r="C30" s="34">
        <f>'Plan. Elet.Reforma.Predio.D'!D29</f>
        <v>100</v>
      </c>
      <c r="D30" s="76">
        <f>'Plan. Elet.Reforma.Predio.D'!E29</f>
        <v>0</v>
      </c>
      <c r="E30" s="76">
        <f>'Plan. Elet.Reforma.Predio.D'!F29</f>
        <v>0</v>
      </c>
      <c r="F30" s="76">
        <f>(D30+E30)*(1+'Plan. Elet.Reforma.Predio.D'!H29)*C30</f>
        <v>0</v>
      </c>
      <c r="G30" s="107"/>
      <c r="H30" s="107"/>
      <c r="I30" s="14">
        <f t="shared" si="0"/>
        <v>0</v>
      </c>
    </row>
    <row r="31" spans="1:9" s="8" customFormat="1" ht="17.25" customHeight="1">
      <c r="A31" s="28" t="s">
        <v>35</v>
      </c>
      <c r="B31" s="29" t="str">
        <f>'Plan. Elet.Reforma.Predio.D'!B30</f>
        <v>Cabo unipolar (cobre) isol.Hepr-ench. EVA- 0.6/1KV 120mm²- azul claro</v>
      </c>
      <c r="C31" s="34">
        <f>'Plan. Elet.Reforma.Predio.D'!D30</f>
        <v>54</v>
      </c>
      <c r="D31" s="76">
        <f>'Plan. Elet.Reforma.Predio.D'!E30</f>
        <v>0</v>
      </c>
      <c r="E31" s="76">
        <f>'Plan. Elet.Reforma.Predio.D'!F30</f>
        <v>0</v>
      </c>
      <c r="F31" s="76">
        <f>(D31+E31)*(1+'Plan. Elet.Reforma.Predio.D'!H30)*C31</f>
        <v>0</v>
      </c>
      <c r="G31" s="107"/>
      <c r="H31" s="107"/>
      <c r="I31" s="14">
        <f t="shared" si="0"/>
        <v>0</v>
      </c>
    </row>
    <row r="32" spans="1:9" s="8" customFormat="1" ht="17.25" customHeight="1">
      <c r="A32" s="28" t="s">
        <v>36</v>
      </c>
      <c r="B32" s="29" t="str">
        <f>'Plan. Elet.Reforma.Predio.D'!B31</f>
        <v>Cabo unipolar (cobre) isol.HEPR-ench. EVA- 0.6/1KV 4mm²- azul claro</v>
      </c>
      <c r="C32" s="34">
        <f>'Plan. Elet.Reforma.Predio.D'!D31</f>
        <v>421</v>
      </c>
      <c r="D32" s="76">
        <f>'Plan. Elet.Reforma.Predio.D'!E31</f>
        <v>0</v>
      </c>
      <c r="E32" s="76">
        <f>'Plan. Elet.Reforma.Predio.D'!F31</f>
        <v>0</v>
      </c>
      <c r="F32" s="76">
        <f>(D32+E32)*(1+'Plan. Elet.Reforma.Predio.D'!H31)*C32</f>
        <v>0</v>
      </c>
      <c r="G32" s="107"/>
      <c r="H32" s="107"/>
      <c r="I32" s="14">
        <f t="shared" si="0"/>
        <v>0</v>
      </c>
    </row>
    <row r="33" spans="1:9" s="8" customFormat="1" ht="17.25" customHeight="1">
      <c r="A33" s="28" t="s">
        <v>37</v>
      </c>
      <c r="B33" s="29" t="str">
        <f>'Plan. Elet.Reforma.Predio.D'!B32</f>
        <v>Cabo Unipolar (cobre) Isol.PVC - 450/750V 2.5 mm² - Verde-amarelo</v>
      </c>
      <c r="C33" s="34">
        <f>'Plan. Elet.Reforma.Predio.D'!D32</f>
        <v>739</v>
      </c>
      <c r="D33" s="76">
        <f>'Plan. Elet.Reforma.Predio.D'!E32</f>
        <v>0</v>
      </c>
      <c r="E33" s="76">
        <f>'Plan. Elet.Reforma.Predio.D'!F32</f>
        <v>0</v>
      </c>
      <c r="F33" s="76">
        <f>(D33+E33)*(1+'Plan. Elet.Reforma.Predio.D'!H32)*C33</f>
        <v>0</v>
      </c>
      <c r="G33" s="107"/>
      <c r="H33" s="107"/>
      <c r="I33" s="14">
        <f t="shared" si="0"/>
        <v>0</v>
      </c>
    </row>
    <row r="34" spans="1:9" s="8" customFormat="1" ht="17.25" customHeight="1">
      <c r="A34" s="28" t="s">
        <v>38</v>
      </c>
      <c r="B34" s="29" t="str">
        <f>'Plan. Elet.Reforma.Predio.D'!B33</f>
        <v>Cabo Unipolar (cobre) Isol.PVC - 450/750V 2.5mm² - Azul claro</v>
      </c>
      <c r="C34" s="34">
        <f>'Plan. Elet.Reforma.Predio.D'!D33</f>
        <v>1452</v>
      </c>
      <c r="D34" s="76">
        <f>'Plan. Elet.Reforma.Predio.D'!E33</f>
        <v>0</v>
      </c>
      <c r="E34" s="76">
        <f>'Plan. Elet.Reforma.Predio.D'!F33</f>
        <v>0</v>
      </c>
      <c r="F34" s="76">
        <f>(D34+E34)*(1+'Plan. Elet.Reforma.Predio.D'!H33)*C34</f>
        <v>0</v>
      </c>
      <c r="G34" s="107"/>
      <c r="H34" s="107"/>
      <c r="I34" s="14">
        <f t="shared" si="0"/>
        <v>0</v>
      </c>
    </row>
    <row r="35" spans="1:9" s="8" customFormat="1" ht="17.25" customHeight="1">
      <c r="A35" s="28" t="s">
        <v>39</v>
      </c>
      <c r="B35" s="29" t="str">
        <f>'Plan. Elet.Reforma.Predio.D'!B34</f>
        <v>Condulete Alumínio encaixe tipo X 3/4" referente tipo XPW-20 - poliwetzel</v>
      </c>
      <c r="C35" s="34">
        <f>'Plan. Elet.Reforma.Predio.D'!D34</f>
        <v>100</v>
      </c>
      <c r="D35" s="76">
        <f>'Plan. Elet.Reforma.Predio.D'!E34</f>
        <v>0</v>
      </c>
      <c r="E35" s="76">
        <f>'Plan. Elet.Reforma.Predio.D'!F34</f>
        <v>0</v>
      </c>
      <c r="F35" s="76">
        <f>(D35+E35)*(1+'Plan. Elet.Reforma.Predio.D'!H34)*C35</f>
        <v>0</v>
      </c>
      <c r="G35" s="107"/>
      <c r="H35" s="107"/>
      <c r="I35" s="14">
        <f t="shared" si="0"/>
        <v>0</v>
      </c>
    </row>
    <row r="36" spans="1:9" s="8" customFormat="1" ht="17.25" customHeight="1">
      <c r="A36" s="28" t="s">
        <v>40</v>
      </c>
      <c r="B36" s="29" t="str">
        <f>'Plan. Elet.Reforma.Predio.D'!B35</f>
        <v>Condulete aluminio encaixe tipo X 1"</v>
      </c>
      <c r="C36" s="34">
        <f>'Plan. Elet.Reforma.Predio.D'!D35</f>
        <v>27</v>
      </c>
      <c r="D36" s="76">
        <f>'Plan. Elet.Reforma.Predio.D'!E35</f>
        <v>0</v>
      </c>
      <c r="E36" s="76">
        <f>'Plan. Elet.Reforma.Predio.D'!F35</f>
        <v>0</v>
      </c>
      <c r="F36" s="76">
        <f>(D36+E36)*(1+'Plan. Elet.Reforma.Predio.D'!H35)*C36</f>
        <v>0</v>
      </c>
      <c r="G36" s="107"/>
      <c r="H36" s="107"/>
      <c r="I36" s="14">
        <f t="shared" si="0"/>
        <v>0</v>
      </c>
    </row>
    <row r="37" spans="1:9" s="8" customFormat="1" ht="17.25" customHeight="1">
      <c r="A37" s="28" t="s">
        <v>41</v>
      </c>
      <c r="B37" s="29" t="str">
        <f>'Plan. Elet.Reforma.Predio.D'!B36</f>
        <v>Condulete duplo p/ 3/4" de saida" E", tamanho -93x102mm.</v>
      </c>
      <c r="C37" s="34">
        <f>'Plan. Elet.Reforma.Predio.D'!D36</f>
        <v>25</v>
      </c>
      <c r="D37" s="76">
        <f>'Plan. Elet.Reforma.Predio.D'!E36</f>
        <v>0</v>
      </c>
      <c r="E37" s="76">
        <f>'Plan. Elet.Reforma.Predio.D'!F36</f>
        <v>0</v>
      </c>
      <c r="F37" s="76">
        <f>(D37+E37)*(1+'Plan. Elet.Reforma.Predio.D'!H36)*C37</f>
        <v>0</v>
      </c>
      <c r="G37" s="107"/>
      <c r="H37" s="107"/>
      <c r="I37" s="14">
        <f t="shared" si="0"/>
        <v>0</v>
      </c>
    </row>
    <row r="38" spans="1:9" s="8" customFormat="1" ht="17.25" customHeight="1">
      <c r="A38" s="28" t="s">
        <v>42</v>
      </c>
      <c r="B38" s="29" t="str">
        <f>'Plan. Elet.Reforma.Predio.D'!B37</f>
        <v>Conector  parafuso fendido p/ cabo de Cu 120mm2</v>
      </c>
      <c r="C38" s="34">
        <f>'Plan. Elet.Reforma.Predio.D'!D37</f>
        <v>16</v>
      </c>
      <c r="D38" s="76">
        <f>'Plan. Elet.Reforma.Predio.D'!E37</f>
        <v>0</v>
      </c>
      <c r="E38" s="76">
        <f>'Plan. Elet.Reforma.Predio.D'!F37</f>
        <v>0</v>
      </c>
      <c r="F38" s="76">
        <f>(D38+E38)*(1+'Plan. Elet.Reforma.Predio.D'!H37)*C38</f>
        <v>0</v>
      </c>
      <c r="G38" s="107"/>
      <c r="H38" s="107"/>
      <c r="I38" s="14">
        <f t="shared" si="0"/>
        <v>0</v>
      </c>
    </row>
    <row r="39" spans="1:9" s="8" customFormat="1" ht="17.25" customHeight="1">
      <c r="A39" s="28" t="s">
        <v>43</v>
      </c>
      <c r="B39" s="29" t="str">
        <f>'Plan. Elet.Reforma.Predio.D'!B38</f>
        <v>Conector parafuso fendido p/ cabo de Cu  35mm2</v>
      </c>
      <c r="C39" s="34">
        <f>'Plan. Elet.Reforma.Predio.D'!D38</f>
        <v>6</v>
      </c>
      <c r="D39" s="76">
        <f>'Plan. Elet.Reforma.Predio.D'!E38</f>
        <v>0</v>
      </c>
      <c r="E39" s="76">
        <f>'Plan. Elet.Reforma.Predio.D'!F38</f>
        <v>0</v>
      </c>
      <c r="F39" s="76">
        <f>(D39+E39)*(1+'Plan. Elet.Reforma.Predio.D'!H38)*C39</f>
        <v>0</v>
      </c>
      <c r="G39" s="107"/>
      <c r="H39" s="107"/>
      <c r="I39" s="14">
        <f t="shared" si="0"/>
        <v>0</v>
      </c>
    </row>
    <row r="40" spans="1:9" s="8" customFormat="1" ht="17.25" customHeight="1">
      <c r="A40" s="28" t="s">
        <v>44</v>
      </c>
      <c r="B40" s="29" t="str">
        <f>'Plan. Elet.Reforma.Predio.D'!B39</f>
        <v>Conector terminal para eletroduto 2 1/2" de aço com porca e bucha (unidut) </v>
      </c>
      <c r="C40" s="34">
        <f>'Plan. Elet.Reforma.Predio.D'!D39</f>
        <v>4</v>
      </c>
      <c r="D40" s="76">
        <f>'Plan. Elet.Reforma.Predio.D'!E39</f>
        <v>0</v>
      </c>
      <c r="E40" s="76">
        <f>'Plan. Elet.Reforma.Predio.D'!F39</f>
        <v>0</v>
      </c>
      <c r="F40" s="76">
        <f>(D40+E40)*(1+'Plan. Elet.Reforma.Predio.D'!H39)*C40</f>
        <v>0</v>
      </c>
      <c r="G40" s="107"/>
      <c r="H40" s="107"/>
      <c r="I40" s="14">
        <f t="shared" si="0"/>
        <v>0</v>
      </c>
    </row>
    <row r="41" spans="1:9" s="8" customFormat="1" ht="17.25" customHeight="1">
      <c r="A41" s="28" t="s">
        <v>45</v>
      </c>
      <c r="B41" s="29" t="str">
        <f>'Plan. Elet.Reforma.Predio.D'!B40</f>
        <v>Conector terminal para eletroduto 3" de aço com porca e bucha (unidut)</v>
      </c>
      <c r="C41" s="34">
        <f>'Plan. Elet.Reforma.Predio.D'!D40</f>
        <v>3</v>
      </c>
      <c r="D41" s="76">
        <f>'Plan. Elet.Reforma.Predio.D'!E40</f>
        <v>0</v>
      </c>
      <c r="E41" s="76">
        <f>'Plan. Elet.Reforma.Predio.D'!F40</f>
        <v>0</v>
      </c>
      <c r="F41" s="76">
        <f>(D41+E41)*(1+'Plan. Elet.Reforma.Predio.D'!H40)*C41</f>
        <v>0</v>
      </c>
      <c r="G41" s="107"/>
      <c r="H41" s="107"/>
      <c r="I41" s="14">
        <f t="shared" si="0"/>
        <v>0</v>
      </c>
    </row>
    <row r="42" spans="1:9" s="8" customFormat="1" ht="17.25" customHeight="1">
      <c r="A42" s="28" t="s">
        <v>46</v>
      </c>
      <c r="B42" s="29" t="str">
        <f>'Plan. Elet.Reforma.Predio.D'!B41</f>
        <v>Curva "S" de aço de 3"</v>
      </c>
      <c r="C42" s="34">
        <f>'Plan. Elet.Reforma.Predio.D'!D41</f>
        <v>2</v>
      </c>
      <c r="D42" s="76">
        <f>'Plan. Elet.Reforma.Predio.D'!E41</f>
        <v>0</v>
      </c>
      <c r="E42" s="76">
        <f>'Plan. Elet.Reforma.Predio.D'!F41</f>
        <v>0</v>
      </c>
      <c r="F42" s="76">
        <f>(D42+E42)*(1+'Plan. Elet.Reforma.Predio.D'!H41)*C42</f>
        <v>0</v>
      </c>
      <c r="G42" s="107"/>
      <c r="H42" s="107"/>
      <c r="I42" s="14">
        <f t="shared" si="0"/>
        <v>0</v>
      </c>
    </row>
    <row r="43" spans="1:9" s="8" customFormat="1" ht="17.25" customHeight="1">
      <c r="A43" s="28" t="s">
        <v>47</v>
      </c>
      <c r="B43" s="29" t="str">
        <f>'Plan. Elet.Reforma.Predio.D'!B42</f>
        <v>Curva ( longa) 90º ferro galvanizado 3/4"</v>
      </c>
      <c r="C43" s="34">
        <f>'Plan. Elet.Reforma.Predio.D'!D42</f>
        <v>124</v>
      </c>
      <c r="D43" s="76">
        <f>'Plan. Elet.Reforma.Predio.D'!E42</f>
        <v>0</v>
      </c>
      <c r="E43" s="76">
        <f>'Plan. Elet.Reforma.Predio.D'!F42</f>
        <v>0</v>
      </c>
      <c r="F43" s="76">
        <f>(D43+E43)*(1+'Plan. Elet.Reforma.Predio.D'!H42)*C43</f>
        <v>0</v>
      </c>
      <c r="G43" s="107"/>
      <c r="H43" s="107"/>
      <c r="I43" s="14">
        <f t="shared" si="0"/>
        <v>0</v>
      </c>
    </row>
    <row r="44" spans="1:9" s="8" customFormat="1" ht="17.25" customHeight="1">
      <c r="A44" s="28" t="s">
        <v>48</v>
      </c>
      <c r="B44" s="29" t="str">
        <f>'Plan. Elet.Reforma.Predio.D'!B43</f>
        <v>Curva longa de ferro galvanizado eletrolítico de 1"</v>
      </c>
      <c r="C44" s="34">
        <f>'Plan. Elet.Reforma.Predio.D'!D43</f>
        <v>10</v>
      </c>
      <c r="D44" s="76">
        <f>'Plan. Elet.Reforma.Predio.D'!E43</f>
        <v>0</v>
      </c>
      <c r="E44" s="76">
        <f>'Plan. Elet.Reforma.Predio.D'!F43</f>
        <v>0</v>
      </c>
      <c r="F44" s="76">
        <f>(D44+E44)*(1+'Plan. Elet.Reforma.Predio.D'!H43)*C44</f>
        <v>0</v>
      </c>
      <c r="G44" s="107"/>
      <c r="H44" s="107"/>
      <c r="I44" s="14">
        <f t="shared" si="0"/>
        <v>0</v>
      </c>
    </row>
    <row r="45" spans="1:9" s="8" customFormat="1" ht="17.25" customHeight="1">
      <c r="A45" s="28" t="s">
        <v>49</v>
      </c>
      <c r="B45" s="29" t="str">
        <f>'Plan. Elet.Reforma.Predio.D'!B44</f>
        <v>Curva longa de aço de 3"</v>
      </c>
      <c r="C45" s="34">
        <f>'Plan. Elet.Reforma.Predio.D'!D44</f>
        <v>2</v>
      </c>
      <c r="D45" s="76">
        <f>'Plan. Elet.Reforma.Predio.D'!E44</f>
        <v>0</v>
      </c>
      <c r="E45" s="76">
        <f>'Plan. Elet.Reforma.Predio.D'!F44</f>
        <v>0</v>
      </c>
      <c r="F45" s="76">
        <f>(D45+E45)*(1+'Plan. Elet.Reforma.Predio.D'!H44)*C45</f>
        <v>0</v>
      </c>
      <c r="G45" s="107"/>
      <c r="H45" s="107"/>
      <c r="I45" s="14">
        <f t="shared" si="0"/>
        <v>0</v>
      </c>
    </row>
    <row r="46" spans="1:9" s="8" customFormat="1" ht="17.25" customHeight="1">
      <c r="A46" s="28" t="s">
        <v>50</v>
      </c>
      <c r="B46" s="29" t="str">
        <f>'Plan. Elet.Reforma.Predio.D'!B45</f>
        <v>Dinjuntor bipolar termomagnético-  16 A - norma DIN- curva B16A</v>
      </c>
      <c r="C46" s="34">
        <f>'Plan. Elet.Reforma.Predio.D'!D45</f>
        <v>3</v>
      </c>
      <c r="D46" s="76">
        <f>'Plan. Elet.Reforma.Predio.D'!E45</f>
        <v>0</v>
      </c>
      <c r="E46" s="76">
        <f>'Plan. Elet.Reforma.Predio.D'!F45</f>
        <v>0</v>
      </c>
      <c r="F46" s="76">
        <f>(D46+E46)*(1+'Plan. Elet.Reforma.Predio.D'!H45)*C46</f>
        <v>0</v>
      </c>
      <c r="G46" s="107"/>
      <c r="H46" s="107"/>
      <c r="I46" s="14">
        <f t="shared" si="0"/>
        <v>0</v>
      </c>
    </row>
    <row r="47" spans="1:9" s="8" customFormat="1" ht="17.25" customHeight="1">
      <c r="A47" s="28" t="s">
        <v>51</v>
      </c>
      <c r="B47" s="29" t="str">
        <f>'Plan. Elet.Reforma.Predio.D'!B46</f>
        <v>Disjuntor  diferencial termomagnético de 16A tetrapolar, Id=30mA p/ trilho DIN</v>
      </c>
      <c r="C47" s="34">
        <f>'Plan. Elet.Reforma.Predio.D'!D46</f>
        <v>3</v>
      </c>
      <c r="D47" s="76">
        <f>'Plan. Elet.Reforma.Predio.D'!E46</f>
        <v>0</v>
      </c>
      <c r="E47" s="76">
        <f>'Plan. Elet.Reforma.Predio.D'!F46</f>
        <v>0</v>
      </c>
      <c r="F47" s="76">
        <f>(D47+E47)*(1+'Plan. Elet.Reforma.Predio.D'!H46)*C47</f>
        <v>0</v>
      </c>
      <c r="G47" s="107"/>
      <c r="H47" s="107"/>
      <c r="I47" s="14">
        <f t="shared" si="0"/>
        <v>0</v>
      </c>
    </row>
    <row r="48" spans="1:9" s="8" customFormat="1" ht="17.25" customHeight="1">
      <c r="A48" s="28" t="s">
        <v>52</v>
      </c>
      <c r="B48" s="29" t="str">
        <f>'Plan. Elet.Reforma.Predio.D'!B47</f>
        <v>Disjuntor bipolar termomagnético (220 V/127 V) - norma DIN - Curva B 20 A - 5 kA</v>
      </c>
      <c r="C48" s="34">
        <f>'Plan. Elet.Reforma.Predio.D'!D47</f>
        <v>2</v>
      </c>
      <c r="D48" s="76">
        <f>'Plan. Elet.Reforma.Predio.D'!E47</f>
        <v>0</v>
      </c>
      <c r="E48" s="76">
        <f>'Plan. Elet.Reforma.Predio.D'!F47</f>
        <v>0</v>
      </c>
      <c r="F48" s="76">
        <f>(D48+E48)*(1+'Plan. Elet.Reforma.Predio.D'!H47)*C48</f>
        <v>0</v>
      </c>
      <c r="G48" s="107"/>
      <c r="H48" s="107"/>
      <c r="I48" s="14">
        <f t="shared" si="0"/>
        <v>0</v>
      </c>
    </row>
    <row r="49" spans="1:9" s="8" customFormat="1" ht="17.25" customHeight="1">
      <c r="A49" s="28" t="s">
        <v>53</v>
      </c>
      <c r="B49" s="29" t="str">
        <f>'Plan. Elet.Reforma.Predio.D'!B48</f>
        <v>Disjuntor bipolar termomagnético (220 V/127 V) - norma DIN - Curva B 25 A - 5 kA</v>
      </c>
      <c r="C49" s="34">
        <f>'Plan. Elet.Reforma.Predio.D'!D48</f>
        <v>10</v>
      </c>
      <c r="D49" s="76">
        <f>'Plan. Elet.Reforma.Predio.D'!E48</f>
        <v>0</v>
      </c>
      <c r="E49" s="76">
        <f>'Plan. Elet.Reforma.Predio.D'!F48</f>
        <v>0</v>
      </c>
      <c r="F49" s="76">
        <f>(D49+E49)*(1+'Plan. Elet.Reforma.Predio.D'!H48)*C49</f>
        <v>0</v>
      </c>
      <c r="G49" s="107"/>
      <c r="H49" s="107"/>
      <c r="I49" s="14">
        <f t="shared" si="0"/>
        <v>0</v>
      </c>
    </row>
    <row r="50" spans="1:9" s="8" customFormat="1" ht="17.25" customHeight="1">
      <c r="A50" s="28" t="s">
        <v>54</v>
      </c>
      <c r="B50" s="29" t="str">
        <f>'Plan. Elet.Reforma.Predio.D'!B49</f>
        <v>Disjuntor tripolar termomagnético-  125 A industrial</v>
      </c>
      <c r="C50" s="34">
        <f>'Plan. Elet.Reforma.Predio.D'!D49</f>
        <v>1</v>
      </c>
      <c r="D50" s="76">
        <f>'Plan. Elet.Reforma.Predio.D'!E49</f>
        <v>0</v>
      </c>
      <c r="E50" s="76">
        <f>'Plan. Elet.Reforma.Predio.D'!F49</f>
        <v>0</v>
      </c>
      <c r="F50" s="76">
        <f>(D50+E50)*(1+'Plan. Elet.Reforma.Predio.D'!H49)*C50</f>
        <v>0</v>
      </c>
      <c r="G50" s="107"/>
      <c r="H50" s="107"/>
      <c r="I50" s="14">
        <f t="shared" si="0"/>
        <v>0</v>
      </c>
    </row>
    <row r="51" spans="1:9" s="8" customFormat="1" ht="17.25" customHeight="1">
      <c r="A51" s="28" t="s">
        <v>55</v>
      </c>
      <c r="B51" s="29" t="str">
        <f>'Plan. Elet.Reforma.Predio.D'!B50</f>
        <v>Disjuntor tripolar termomagnético-  150 A industrial</v>
      </c>
      <c r="C51" s="34">
        <f>'Plan. Elet.Reforma.Predio.D'!D50</f>
        <v>1</v>
      </c>
      <c r="D51" s="76">
        <f>'Plan. Elet.Reforma.Predio.D'!E50</f>
        <v>0</v>
      </c>
      <c r="E51" s="76">
        <f>'Plan. Elet.Reforma.Predio.D'!F50</f>
        <v>0</v>
      </c>
      <c r="F51" s="76">
        <f>(D51+E51)*(1+'Plan. Elet.Reforma.Predio.D'!H50)*C51</f>
        <v>0</v>
      </c>
      <c r="G51" s="107"/>
      <c r="H51" s="107"/>
      <c r="I51" s="14">
        <f t="shared" si="0"/>
        <v>0</v>
      </c>
    </row>
    <row r="52" spans="1:9" s="8" customFormat="1" ht="17.25" customHeight="1">
      <c r="A52" s="28" t="s">
        <v>56</v>
      </c>
      <c r="B52" s="29" t="str">
        <f>'Plan. Elet.Reforma.Predio.D'!B51</f>
        <v>Disjuntor tripolar termomagnético - 220A industrial</v>
      </c>
      <c r="C52" s="34">
        <f>'Plan. Elet.Reforma.Predio.D'!D51</f>
        <v>1</v>
      </c>
      <c r="D52" s="76">
        <f>'Plan. Elet.Reforma.Predio.D'!E51</f>
        <v>0</v>
      </c>
      <c r="E52" s="76">
        <f>'Plan. Elet.Reforma.Predio.D'!F51</f>
        <v>0</v>
      </c>
      <c r="F52" s="76">
        <f>(D52+E52)*(1+'Plan. Elet.Reforma.Predio.D'!H51)*C52</f>
        <v>0</v>
      </c>
      <c r="G52" s="107"/>
      <c r="H52" s="107"/>
      <c r="I52" s="14">
        <f t="shared" si="0"/>
        <v>0</v>
      </c>
    </row>
    <row r="53" spans="1:9" s="8" customFormat="1" ht="17.25" customHeight="1">
      <c r="A53" s="28" t="s">
        <v>57</v>
      </c>
      <c r="B53" s="29" t="str">
        <f>'Plan. Elet.Reforma.Predio.D'!B52</f>
        <v>Disjuntor tripolar termomagnético - norma DIN - curva B 35 A</v>
      </c>
      <c r="C53" s="34">
        <f>'Plan. Elet.Reforma.Predio.D'!D52</f>
        <v>2</v>
      </c>
      <c r="D53" s="76">
        <f>'Plan. Elet.Reforma.Predio.D'!E52</f>
        <v>0</v>
      </c>
      <c r="E53" s="76">
        <f>'Plan. Elet.Reforma.Predio.D'!F52</f>
        <v>0</v>
      </c>
      <c r="F53" s="76">
        <f>(D53+E53)*(1+'Plan. Elet.Reforma.Predio.D'!H52)*C53</f>
        <v>0</v>
      </c>
      <c r="G53" s="107"/>
      <c r="H53" s="107"/>
      <c r="I53" s="14">
        <f t="shared" si="0"/>
        <v>0</v>
      </c>
    </row>
    <row r="54" spans="1:9" s="8" customFormat="1" ht="17.25" customHeight="1">
      <c r="A54" s="28" t="s">
        <v>58</v>
      </c>
      <c r="B54" s="29" t="str">
        <f>'Plan. Elet.Reforma.Predio.D'!B53</f>
        <v>Disjuntor tripolar termomagnético -norma DIN - curva B15A</v>
      </c>
      <c r="C54" s="34">
        <f>'Plan. Elet.Reforma.Predio.D'!D53</f>
        <v>3</v>
      </c>
      <c r="D54" s="76">
        <f>'Plan. Elet.Reforma.Predio.D'!E53</f>
        <v>0</v>
      </c>
      <c r="E54" s="76">
        <f>'Plan. Elet.Reforma.Predio.D'!F53</f>
        <v>0</v>
      </c>
      <c r="F54" s="76">
        <f>(D54+E54)*(1+'Plan. Elet.Reforma.Predio.D'!H53)*C54</f>
        <v>0</v>
      </c>
      <c r="G54" s="107"/>
      <c r="H54" s="107"/>
      <c r="I54" s="14">
        <f t="shared" si="0"/>
        <v>0</v>
      </c>
    </row>
    <row r="55" spans="1:9" s="8" customFormat="1" ht="17.25" customHeight="1">
      <c r="A55" s="28" t="s">
        <v>59</v>
      </c>
      <c r="B55" s="29" t="str">
        <f>'Plan. Elet.Reforma.Predio.D'!B54</f>
        <v>Disjuntor Unipolar Termomagnético - norma DIN - Curva B 20 A</v>
      </c>
      <c r="C55" s="34">
        <f>'Plan. Elet.Reforma.Predio.D'!D54</f>
        <v>12</v>
      </c>
      <c r="D55" s="76">
        <f>'Plan. Elet.Reforma.Predio.D'!E54</f>
        <v>0</v>
      </c>
      <c r="E55" s="76">
        <f>'Plan. Elet.Reforma.Predio.D'!F54</f>
        <v>0</v>
      </c>
      <c r="F55" s="76">
        <f>(D55+E55)*(1+'Plan. Elet.Reforma.Predio.D'!H54)*C55</f>
        <v>0</v>
      </c>
      <c r="G55" s="107"/>
      <c r="H55" s="107"/>
      <c r="I55" s="14">
        <f t="shared" si="0"/>
        <v>0</v>
      </c>
    </row>
    <row r="56" spans="1:9" s="8" customFormat="1" ht="17.25" customHeight="1">
      <c r="A56" s="28" t="s">
        <v>60</v>
      </c>
      <c r="B56" s="29" t="str">
        <f>'Plan. Elet.Reforma.Predio.D'!B55</f>
        <v>Disjuntor unipolar termomagnético- 16A- norma Din- curva B16A</v>
      </c>
      <c r="C56" s="34">
        <f>'Plan. Elet.Reforma.Predio.D'!D55</f>
        <v>7</v>
      </c>
      <c r="D56" s="76">
        <f>'Plan. Elet.Reforma.Predio.D'!E55</f>
        <v>0</v>
      </c>
      <c r="E56" s="76">
        <f>'Plan. Elet.Reforma.Predio.D'!F55</f>
        <v>0</v>
      </c>
      <c r="F56" s="76">
        <f>(D56+E56)*(1+'Plan. Elet.Reforma.Predio.D'!H55)*C56</f>
        <v>0</v>
      </c>
      <c r="G56" s="107"/>
      <c r="H56" s="107"/>
      <c r="I56" s="14">
        <f t="shared" si="0"/>
        <v>0</v>
      </c>
    </row>
    <row r="57" spans="1:9" s="8" customFormat="1" ht="17.25" customHeight="1">
      <c r="A57" s="28" t="s">
        <v>61</v>
      </c>
      <c r="B57" s="29" t="str">
        <f>'Plan. Elet.Reforma.Predio.D'!B56</f>
        <v>Eletrocalha perfurada tipo C 100x100mm chapa 18 - com tampa e virola, inclusive conexão</v>
      </c>
      <c r="C57" s="34">
        <f>'Plan. Elet.Reforma.Predio.D'!D56</f>
        <v>42</v>
      </c>
      <c r="D57" s="76">
        <f>'Plan. Elet.Reforma.Predio.D'!E56</f>
        <v>0</v>
      </c>
      <c r="E57" s="76">
        <f>'Plan. Elet.Reforma.Predio.D'!F56</f>
        <v>0</v>
      </c>
      <c r="F57" s="76">
        <f>(D57+E57)*(1+'Plan. Elet.Reforma.Predio.D'!H56)*C57</f>
        <v>0</v>
      </c>
      <c r="G57" s="107"/>
      <c r="H57" s="107"/>
      <c r="I57" s="14">
        <f t="shared" si="0"/>
        <v>0</v>
      </c>
    </row>
    <row r="58" spans="1:9" s="8" customFormat="1" ht="17.25" customHeight="1">
      <c r="A58" s="28" t="s">
        <v>62</v>
      </c>
      <c r="B58" s="29" t="str">
        <f>'Plan. Elet.Reforma.Predio.D'!B57</f>
        <v>Eletroduto metálico galvanizado, vara 3,0m  2 1/2"mm</v>
      </c>
      <c r="C58" s="34">
        <f>'Plan. Elet.Reforma.Predio.D'!D57</f>
        <v>1</v>
      </c>
      <c r="D58" s="76">
        <f>'Plan. Elet.Reforma.Predio.D'!E57</f>
        <v>0</v>
      </c>
      <c r="E58" s="76">
        <f>'Plan. Elet.Reforma.Predio.D'!F57</f>
        <v>0</v>
      </c>
      <c r="F58" s="76">
        <f>(D58+E58)*(1+'Plan. Elet.Reforma.Predio.D'!H57)*C58</f>
        <v>0</v>
      </c>
      <c r="G58" s="107"/>
      <c r="H58" s="107"/>
      <c r="I58" s="14">
        <f t="shared" si="0"/>
        <v>0</v>
      </c>
    </row>
    <row r="59" spans="1:9" s="8" customFormat="1" ht="17.25" customHeight="1">
      <c r="A59" s="28" t="s">
        <v>63</v>
      </c>
      <c r="B59" s="29" t="str">
        <f>'Plan. Elet.Reforma.Predio.D'!B58</f>
        <v>Eletroduto metálico galvanizado, vara 3.0 m 1"</v>
      </c>
      <c r="C59" s="34">
        <f>'Plan. Elet.Reforma.Predio.D'!D58</f>
        <v>11</v>
      </c>
      <c r="D59" s="76">
        <f>'Plan. Elet.Reforma.Predio.D'!E58</f>
        <v>0</v>
      </c>
      <c r="E59" s="76">
        <f>'Plan. Elet.Reforma.Predio.D'!F58</f>
        <v>0</v>
      </c>
      <c r="F59" s="76">
        <f>(D59+E59)*(1+'Plan. Elet.Reforma.Predio.D'!H58)*C59</f>
        <v>0</v>
      </c>
      <c r="G59" s="107"/>
      <c r="H59" s="107"/>
      <c r="I59" s="14">
        <f t="shared" si="0"/>
        <v>0</v>
      </c>
    </row>
    <row r="60" spans="1:9" s="8" customFormat="1" ht="17.25" customHeight="1">
      <c r="A60" s="28" t="s">
        <v>64</v>
      </c>
      <c r="B60" s="29" t="str">
        <f>'Plan. Elet.Reforma.Predio.D'!B59</f>
        <v>Eletroduto metálico galvanizado, vara 3.0 m 3/4"</v>
      </c>
      <c r="C60" s="34">
        <f>'Plan. Elet.Reforma.Predio.D'!D59</f>
        <v>114</v>
      </c>
      <c r="D60" s="76">
        <f>'Plan. Elet.Reforma.Predio.D'!E59</f>
        <v>0</v>
      </c>
      <c r="E60" s="76">
        <f>'Plan. Elet.Reforma.Predio.D'!F59</f>
        <v>0</v>
      </c>
      <c r="F60" s="76">
        <f>(D60+E60)*(1+'Plan. Elet.Reforma.Predio.D'!H59)*C60</f>
        <v>0</v>
      </c>
      <c r="G60" s="107"/>
      <c r="H60" s="107"/>
      <c r="I60" s="14">
        <f t="shared" si="0"/>
        <v>0</v>
      </c>
    </row>
    <row r="61" spans="1:9" s="8" customFormat="1" ht="17.25" customHeight="1">
      <c r="A61" s="28" t="s">
        <v>65</v>
      </c>
      <c r="B61" s="29" t="str">
        <f>'Plan. Elet.Reforma.Predio.D'!B60</f>
        <v>Eletroduto metálico galvanizado,vara 3.0m  3"</v>
      </c>
      <c r="C61" s="34">
        <f>'Plan. Elet.Reforma.Predio.D'!D60</f>
        <v>2</v>
      </c>
      <c r="D61" s="76">
        <f>'Plan. Elet.Reforma.Predio.D'!E60</f>
        <v>0</v>
      </c>
      <c r="E61" s="76">
        <f>'Plan. Elet.Reforma.Predio.D'!F60</f>
        <v>0</v>
      </c>
      <c r="F61" s="76">
        <f>(D61+E61)*(1+'Plan. Elet.Reforma.Predio.D'!H60)*C61</f>
        <v>0</v>
      </c>
      <c r="G61" s="107"/>
      <c r="H61" s="107"/>
      <c r="I61" s="14">
        <f t="shared" si="0"/>
        <v>0</v>
      </c>
    </row>
    <row r="62" spans="1:9" s="8" customFormat="1" ht="17.25" customHeight="1">
      <c r="A62" s="28" t="s">
        <v>66</v>
      </c>
      <c r="B62" s="29" t="str">
        <f>'Plan. Elet.Reforma.Predio.D'!B61</f>
        <v>Tampa para interruptor, condulete de 3/4"de duas tecla</v>
      </c>
      <c r="C62" s="34">
        <f>'Plan. Elet.Reforma.Predio.D'!D61</f>
        <v>4</v>
      </c>
      <c r="D62" s="76">
        <f>'Plan. Elet.Reforma.Predio.D'!E61</f>
        <v>0</v>
      </c>
      <c r="E62" s="76">
        <f>'Plan. Elet.Reforma.Predio.D'!F61</f>
        <v>0</v>
      </c>
      <c r="F62" s="76">
        <f>(D62+E62)*(1+'Plan. Elet.Reforma.Predio.D'!H61)*C62</f>
        <v>0</v>
      </c>
      <c r="G62" s="107"/>
      <c r="H62" s="107"/>
      <c r="I62" s="14">
        <f t="shared" si="0"/>
        <v>0</v>
      </c>
    </row>
    <row r="63" spans="1:9" s="8" customFormat="1" ht="17.25" customHeight="1">
      <c r="A63" s="28" t="s">
        <v>67</v>
      </c>
      <c r="B63" s="29" t="str">
        <f>'Plan. Elet.Reforma.Predio.D'!B62</f>
        <v>Tampa para interruptor, condulete de 3/4"de uma tecla</v>
      </c>
      <c r="C63" s="34">
        <f>'Plan. Elet.Reforma.Predio.D'!D62</f>
        <v>15</v>
      </c>
      <c r="D63" s="76">
        <f>'Plan. Elet.Reforma.Predio.D'!E62</f>
        <v>0</v>
      </c>
      <c r="E63" s="76">
        <f>'Plan. Elet.Reforma.Predio.D'!F62</f>
        <v>0</v>
      </c>
      <c r="F63" s="76">
        <f>(D63+E63)*(1+'Plan. Elet.Reforma.Predio.D'!H62)*C63</f>
        <v>0</v>
      </c>
      <c r="G63" s="107"/>
      <c r="H63" s="107"/>
      <c r="I63" s="14">
        <f t="shared" si="0"/>
        <v>0</v>
      </c>
    </row>
    <row r="64" spans="1:9" s="8" customFormat="1" ht="17.25" customHeight="1">
      <c r="A64" s="28" t="s">
        <v>68</v>
      </c>
      <c r="B64" s="29" t="str">
        <f>'Plan. Elet.Reforma.Predio.D'!B63</f>
        <v>Fita isolante autofusão 20m</v>
      </c>
      <c r="C64" s="34">
        <f>'Plan. Elet.Reforma.Predio.D'!D63</f>
        <v>2</v>
      </c>
      <c r="D64" s="76">
        <f>'Plan. Elet.Reforma.Predio.D'!E63</f>
        <v>0</v>
      </c>
      <c r="E64" s="76">
        <f>'Plan. Elet.Reforma.Predio.D'!F63</f>
        <v>0</v>
      </c>
      <c r="F64" s="76">
        <f>(D64+E64)*(1+'Plan. Elet.Reforma.Predio.D'!H63)*C64</f>
        <v>0</v>
      </c>
      <c r="G64" s="107"/>
      <c r="H64" s="107"/>
      <c r="I64" s="14">
        <f t="shared" si="0"/>
        <v>0</v>
      </c>
    </row>
    <row r="65" spans="1:9" s="8" customFormat="1" ht="17.25" customHeight="1">
      <c r="A65" s="28" t="s">
        <v>69</v>
      </c>
      <c r="B65" s="29" t="str">
        <f>'Plan. Elet.Reforma.Predio.D'!B64</f>
        <v>Fita isolante adesiva antichama em rolo de 20m</v>
      </c>
      <c r="C65" s="34">
        <f>'Plan. Elet.Reforma.Predio.D'!D64</f>
        <v>20</v>
      </c>
      <c r="D65" s="76">
        <f>'Plan. Elet.Reforma.Predio.D'!E64</f>
        <v>0</v>
      </c>
      <c r="E65" s="76">
        <f>'Plan. Elet.Reforma.Predio.D'!F64</f>
        <v>0</v>
      </c>
      <c r="F65" s="76">
        <f>(D65+E65)*(1+'Plan. Elet.Reforma.Predio.D'!H64)*C65</f>
        <v>0</v>
      </c>
      <c r="G65" s="107"/>
      <c r="H65" s="107"/>
      <c r="I65" s="14">
        <f t="shared" si="0"/>
        <v>0</v>
      </c>
    </row>
    <row r="66" spans="1:9" s="8" customFormat="1" ht="17.25" customHeight="1">
      <c r="A66" s="28" t="s">
        <v>71</v>
      </c>
      <c r="B66" s="29" t="str">
        <f>'Plan. Elet.Reforma.Predio.D'!B65</f>
        <v>Iluminação de emergência - aclaramento Autonomia 3h - 150lm</v>
      </c>
      <c r="C66" s="34">
        <f>'Plan. Elet.Reforma.Predio.D'!D65</f>
        <v>4</v>
      </c>
      <c r="D66" s="76">
        <f>'Plan. Elet.Reforma.Predio.D'!E65</f>
        <v>0</v>
      </c>
      <c r="E66" s="76">
        <f>'Plan. Elet.Reforma.Predio.D'!F65</f>
        <v>0</v>
      </c>
      <c r="F66" s="76">
        <f>(D66+E66)*(1+'Plan. Elet.Reforma.Predio.D'!H65)*C66</f>
        <v>0</v>
      </c>
      <c r="G66" s="107"/>
      <c r="H66" s="107"/>
      <c r="I66" s="14">
        <f t="shared" si="0"/>
        <v>0</v>
      </c>
    </row>
    <row r="67" spans="1:9" s="8" customFormat="1" ht="17.25" customHeight="1">
      <c r="A67" s="28" t="s">
        <v>72</v>
      </c>
      <c r="B67" s="29" t="str">
        <f>'Plan. Elet.Reforma.Predio.D'!B66</f>
        <v>Interruptor 1 tecla simples</v>
      </c>
      <c r="C67" s="34">
        <f>'Plan. Elet.Reforma.Predio.D'!D66</f>
        <v>14</v>
      </c>
      <c r="D67" s="76">
        <f>'Plan. Elet.Reforma.Predio.D'!E66</f>
        <v>0</v>
      </c>
      <c r="E67" s="76">
        <f>'Plan. Elet.Reforma.Predio.D'!F66</f>
        <v>0</v>
      </c>
      <c r="F67" s="76">
        <f>(D67+E67)*(1+'Plan. Elet.Reforma.Predio.D'!H66)*C67</f>
        <v>0</v>
      </c>
      <c r="G67" s="107"/>
      <c r="H67" s="107"/>
      <c r="I67" s="14">
        <f t="shared" si="0"/>
        <v>0</v>
      </c>
    </row>
    <row r="68" spans="1:9" s="8" customFormat="1" ht="17.25" customHeight="1">
      <c r="A68" s="28" t="s">
        <v>73</v>
      </c>
      <c r="B68" s="29" t="str">
        <f>'Plan. Elet.Reforma.Predio.D'!B67</f>
        <v>Interruptor diferencial tetrapolar de 40A e corrente diferencial 30mA, p/ trilho DIN</v>
      </c>
      <c r="C68" s="34">
        <f>'Plan. Elet.Reforma.Predio.D'!D67</f>
        <v>1</v>
      </c>
      <c r="D68" s="76">
        <f>'Plan. Elet.Reforma.Predio.D'!E67</f>
        <v>0</v>
      </c>
      <c r="E68" s="76">
        <f>'Plan. Elet.Reforma.Predio.D'!F67</f>
        <v>0</v>
      </c>
      <c r="F68" s="76">
        <f>(D68+E68)*(1+'Plan. Elet.Reforma.Predio.D'!H67)*C68</f>
        <v>0</v>
      </c>
      <c r="G68" s="107"/>
      <c r="H68" s="107"/>
      <c r="I68" s="14">
        <f t="shared" si="0"/>
        <v>0</v>
      </c>
    </row>
    <row r="69" spans="1:9" s="8" customFormat="1" ht="17.25" customHeight="1">
      <c r="A69" s="28" t="s">
        <v>74</v>
      </c>
      <c r="B69" s="29" t="str">
        <f>'Plan. Elet.Reforma.Predio.D'!B68</f>
        <v>Interruptor 1 tecla paralela</v>
      </c>
      <c r="C69" s="34">
        <f>'Plan. Elet.Reforma.Predio.D'!D68</f>
        <v>8</v>
      </c>
      <c r="D69" s="76">
        <f>'Plan. Elet.Reforma.Predio.D'!E68</f>
        <v>0</v>
      </c>
      <c r="E69" s="76">
        <f>'Plan. Elet.Reforma.Predio.D'!F68</f>
        <v>0</v>
      </c>
      <c r="F69" s="76">
        <f>(D69+E69)*(1+'Plan. Elet.Reforma.Predio.D'!H68)*C69</f>
        <v>0</v>
      </c>
      <c r="G69" s="107"/>
      <c r="H69" s="107"/>
      <c r="I69" s="14">
        <f t="shared" si="0"/>
        <v>0</v>
      </c>
    </row>
    <row r="70" spans="1:9" s="8" customFormat="1" ht="17.25" customHeight="1">
      <c r="A70" s="28" t="s">
        <v>75</v>
      </c>
      <c r="B70" s="29" t="str">
        <f>'Plan. Elet.Reforma.Predio.D'!B69</f>
        <v>Junção "L" para perfilado 38x38mm</v>
      </c>
      <c r="C70" s="34">
        <f>'Plan. Elet.Reforma.Predio.D'!D69</f>
        <v>2</v>
      </c>
      <c r="D70" s="76">
        <f>'Plan. Elet.Reforma.Predio.D'!E69</f>
        <v>0</v>
      </c>
      <c r="E70" s="76">
        <f>'Plan. Elet.Reforma.Predio.D'!F69</f>
        <v>0</v>
      </c>
      <c r="F70" s="76">
        <f>(D70+E70)*(1+'Plan. Elet.Reforma.Predio.D'!H69)*C70</f>
        <v>0</v>
      </c>
      <c r="G70" s="107"/>
      <c r="H70" s="107"/>
      <c r="I70" s="14">
        <f t="shared" si="0"/>
        <v>0</v>
      </c>
    </row>
    <row r="71" spans="1:9" s="8" customFormat="1" ht="17.25" customHeight="1">
      <c r="A71" s="28" t="s">
        <v>76</v>
      </c>
      <c r="B71" s="29" t="str">
        <f>'Plan. Elet.Reforma.Predio.D'!B70</f>
        <v>Junção "T" para perfilado 38x38mm</v>
      </c>
      <c r="C71" s="34">
        <f>'Plan. Elet.Reforma.Predio.D'!D70</f>
        <v>24</v>
      </c>
      <c r="D71" s="76">
        <f>'Plan. Elet.Reforma.Predio.D'!E70</f>
        <v>0</v>
      </c>
      <c r="E71" s="76">
        <f>'Plan. Elet.Reforma.Predio.D'!F70</f>
        <v>0</v>
      </c>
      <c r="F71" s="76">
        <f>(D71+E71)*(1+'Plan. Elet.Reforma.Predio.D'!H70)*C71</f>
        <v>0</v>
      </c>
      <c r="G71" s="107"/>
      <c r="H71" s="107"/>
      <c r="I71" s="14">
        <f t="shared" si="0"/>
        <v>0</v>
      </c>
    </row>
    <row r="72" spans="1:9" s="8" customFormat="1" ht="17.25" customHeight="1">
      <c r="A72" s="28" t="s">
        <v>77</v>
      </c>
      <c r="B72" s="29" t="str">
        <f>'Plan. Elet.Reforma.Predio.D'!B71</f>
        <v>Junção "X" para perfilado 38x38mm</v>
      </c>
      <c r="C72" s="34">
        <f>'Plan. Elet.Reforma.Predio.D'!D71</f>
        <v>10</v>
      </c>
      <c r="D72" s="76">
        <f>'Plan. Elet.Reforma.Predio.D'!E71</f>
        <v>0</v>
      </c>
      <c r="E72" s="76">
        <f>'Plan. Elet.Reforma.Predio.D'!F71</f>
        <v>0</v>
      </c>
      <c r="F72" s="76">
        <f>(D72+E72)*(1+'Plan. Elet.Reforma.Predio.D'!H71)*C72</f>
        <v>0</v>
      </c>
      <c r="G72" s="107"/>
      <c r="H72" s="107"/>
      <c r="I72" s="14">
        <f t="shared" si="0"/>
        <v>0</v>
      </c>
    </row>
    <row r="73" spans="1:9" s="8" customFormat="1" ht="17.25" customHeight="1">
      <c r="A73" s="28" t="s">
        <v>78</v>
      </c>
      <c r="B73" s="29" t="str">
        <f>'Plan. Elet.Reforma.Predio.D'!B72</f>
        <v>Junção Interna "I" para perfilado 38x38mm</v>
      </c>
      <c r="C73" s="34">
        <f>'Plan. Elet.Reforma.Predio.D'!D72</f>
        <v>145</v>
      </c>
      <c r="D73" s="76">
        <f>'Plan. Elet.Reforma.Predio.D'!E72</f>
        <v>0</v>
      </c>
      <c r="E73" s="76">
        <f>'Plan. Elet.Reforma.Predio.D'!F72</f>
        <v>0</v>
      </c>
      <c r="F73" s="76">
        <f>(D73+E73)*(1+'Plan. Elet.Reforma.Predio.D'!H72)*C73</f>
        <v>0</v>
      </c>
      <c r="G73" s="107"/>
      <c r="H73" s="107"/>
      <c r="I73" s="14">
        <f t="shared" si="0"/>
        <v>0</v>
      </c>
    </row>
    <row r="74" spans="1:9" s="8" customFormat="1" ht="17.25" customHeight="1">
      <c r="A74" s="28" t="s">
        <v>81</v>
      </c>
      <c r="B74" s="29" t="str">
        <f>'Plan. Elet.Reforma.Predio.D'!B73</f>
        <v>Lâmpada fluorescente Tubular comum - diam. 26mm 32 W</v>
      </c>
      <c r="C74" s="34">
        <f>'Plan. Elet.Reforma.Predio.D'!D73</f>
        <v>84</v>
      </c>
      <c r="D74" s="76">
        <f>'Plan. Elet.Reforma.Predio.D'!E73</f>
        <v>0</v>
      </c>
      <c r="E74" s="76">
        <f>'Plan. Elet.Reforma.Predio.D'!F73</f>
        <v>0</v>
      </c>
      <c r="F74" s="76">
        <f>(D74+E74)*(1+'Plan. Elet.Reforma.Predio.D'!H73)*C74</f>
        <v>0</v>
      </c>
      <c r="G74" s="107"/>
      <c r="H74" s="107"/>
      <c r="I74" s="14">
        <f t="shared" si="0"/>
        <v>0</v>
      </c>
    </row>
    <row r="75" spans="1:9" s="8" customFormat="1" ht="17.25" customHeight="1">
      <c r="A75" s="28" t="s">
        <v>82</v>
      </c>
      <c r="B75" s="29" t="str">
        <f>'Plan. Elet.Reforma.Predio.D'!B74</f>
        <v>Luminária sobrepor p/ fluoresc. tubular de auto rendimento 2x32 W</v>
      </c>
      <c r="C75" s="34">
        <f>'Plan. Elet.Reforma.Predio.D'!D74</f>
        <v>42</v>
      </c>
      <c r="D75" s="76">
        <f>'Plan. Elet.Reforma.Predio.D'!E74</f>
        <v>0</v>
      </c>
      <c r="E75" s="76">
        <f>'Plan. Elet.Reforma.Predio.D'!F74</f>
        <v>0</v>
      </c>
      <c r="F75" s="76">
        <f>(D75+E75)*(1+'Plan. Elet.Reforma.Predio.D'!H74)*C75</f>
        <v>0</v>
      </c>
      <c r="G75" s="107"/>
      <c r="H75" s="107"/>
      <c r="I75" s="14">
        <f aca="true" t="shared" si="1" ref="I75:I100">SUM(G75:H75)</f>
        <v>0</v>
      </c>
    </row>
    <row r="76" spans="1:9" s="8" customFormat="1" ht="17.25" customHeight="1">
      <c r="A76" s="28" t="s">
        <v>83</v>
      </c>
      <c r="B76" s="29" t="str">
        <f>'Plan. Elet.Reforma.Predio.D'!B75</f>
        <v>Luva ferro galvanizado eletrolítico leve 1" (unidute reto)</v>
      </c>
      <c r="C76" s="34">
        <f>'Plan. Elet.Reforma.Predio.D'!D75</f>
        <v>40</v>
      </c>
      <c r="D76" s="76">
        <f>'Plan. Elet.Reforma.Predio.D'!E75</f>
        <v>0</v>
      </c>
      <c r="E76" s="76">
        <f>'Plan. Elet.Reforma.Predio.D'!F75</f>
        <v>0</v>
      </c>
      <c r="F76" s="76">
        <f>(D76+E76)*(1+'Plan. Elet.Reforma.Predio.D'!H75)*C76</f>
        <v>0</v>
      </c>
      <c r="G76" s="107"/>
      <c r="H76" s="107"/>
      <c r="I76" s="14">
        <f t="shared" si="1"/>
        <v>0</v>
      </c>
    </row>
    <row r="77" spans="1:9" s="8" customFormat="1" ht="17.25" customHeight="1">
      <c r="A77" s="28" t="s">
        <v>84</v>
      </c>
      <c r="B77" s="29" t="str">
        <f>'Plan. Elet.Reforma.Predio.D'!B76</f>
        <v>Luva ferro galvanizado eletrolítico leve 3/4" (unidute reto)</v>
      </c>
      <c r="C77" s="34">
        <f>'Plan. Elet.Reforma.Predio.D'!D76</f>
        <v>118</v>
      </c>
      <c r="D77" s="76">
        <f>'Plan. Elet.Reforma.Predio.D'!E76</f>
        <v>0</v>
      </c>
      <c r="E77" s="76">
        <f>'Plan. Elet.Reforma.Predio.D'!F76</f>
        <v>0</v>
      </c>
      <c r="F77" s="76">
        <f>(D77+E77)*(1+'Plan. Elet.Reforma.Predio.D'!H76)*C77</f>
        <v>0</v>
      </c>
      <c r="G77" s="107"/>
      <c r="H77" s="107"/>
      <c r="I77" s="14">
        <f t="shared" si="1"/>
        <v>0</v>
      </c>
    </row>
    <row r="78" spans="1:9" s="8" customFormat="1" ht="17.25" customHeight="1">
      <c r="A78" s="28" t="s">
        <v>85</v>
      </c>
      <c r="B78" s="29" t="str">
        <f>'Plan. Elet.Reforma.Predio.D'!B77</f>
        <v>Luva ferro galvanizado eletrolítico leve 3" (unidute reto)</v>
      </c>
      <c r="C78" s="34">
        <f>'Plan. Elet.Reforma.Predio.D'!D77</f>
        <v>10</v>
      </c>
      <c r="D78" s="76">
        <f>'Plan. Elet.Reforma.Predio.D'!E77</f>
        <v>0</v>
      </c>
      <c r="E78" s="76">
        <f>'Plan. Elet.Reforma.Predio.D'!F77</f>
        <v>0</v>
      </c>
      <c r="F78" s="76">
        <f>(D78+E78)*(1+'Plan. Elet.Reforma.Predio.D'!H77)*C78</f>
        <v>0</v>
      </c>
      <c r="G78" s="107"/>
      <c r="H78" s="107"/>
      <c r="I78" s="14">
        <f t="shared" si="1"/>
        <v>0</v>
      </c>
    </row>
    <row r="79" spans="1:9" s="8" customFormat="1" ht="17.25" customHeight="1">
      <c r="A79" s="28" t="s">
        <v>86</v>
      </c>
      <c r="B79" s="29" t="str">
        <f>'Plan. Elet.Reforma.Predio.D'!B78</f>
        <v>Quadro de Comando 400x300x200mm para alojar um disjuntor industrial</v>
      </c>
      <c r="C79" s="34">
        <f>'Plan. Elet.Reforma.Predio.D'!D78</f>
        <v>1</v>
      </c>
      <c r="D79" s="76">
        <f>'Plan. Elet.Reforma.Predio.D'!E78</f>
        <v>0</v>
      </c>
      <c r="E79" s="76">
        <f>'Plan. Elet.Reforma.Predio.D'!F78</f>
        <v>0</v>
      </c>
      <c r="F79" s="76">
        <f>(D79+E79)*(1+'Plan. Elet.Reforma.Predio.D'!H78)*C79</f>
        <v>0</v>
      </c>
      <c r="G79" s="107"/>
      <c r="H79" s="107"/>
      <c r="I79" s="14">
        <f t="shared" si="1"/>
        <v>0</v>
      </c>
    </row>
    <row r="80" spans="1:9" s="8" customFormat="1" ht="17.25" customHeight="1">
      <c r="A80" s="28" t="s">
        <v>87</v>
      </c>
      <c r="B80" s="29" t="str">
        <f>'Plan. Elet.Reforma.Predio.D'!B79</f>
        <v>Parafuso Cabeça Lentilha, porca e arruelas</v>
      </c>
      <c r="C80" s="34">
        <f>'Plan. Elet.Reforma.Predio.D'!D79</f>
        <v>5</v>
      </c>
      <c r="D80" s="76">
        <f>'Plan. Elet.Reforma.Predio.D'!E79</f>
        <v>0</v>
      </c>
      <c r="E80" s="76">
        <f>'Plan. Elet.Reforma.Predio.D'!F79</f>
        <v>0</v>
      </c>
      <c r="F80" s="76">
        <f>(D80+E80)*(1+'Plan. Elet.Reforma.Predio.D'!H79)*C80</f>
        <v>0</v>
      </c>
      <c r="G80" s="107"/>
      <c r="H80" s="107"/>
      <c r="I80" s="14">
        <f t="shared" si="1"/>
        <v>0</v>
      </c>
    </row>
    <row r="81" spans="1:9" s="8" customFormat="1" ht="17.25" customHeight="1">
      <c r="A81" s="28" t="s">
        <v>88</v>
      </c>
      <c r="B81" s="29" t="str">
        <f>'Plan. Elet.Reforma.Predio.D'!B80</f>
        <v>Parafuso fenda galvan. cab. panela 4,8x45mm autoatarrachante</v>
      </c>
      <c r="C81" s="34">
        <f>'Plan. Elet.Reforma.Predio.D'!D80</f>
        <v>14</v>
      </c>
      <c r="D81" s="76">
        <f>'Plan. Elet.Reforma.Predio.D'!E80</f>
        <v>0</v>
      </c>
      <c r="E81" s="76">
        <f>'Plan. Elet.Reforma.Predio.D'!F80</f>
        <v>0</v>
      </c>
      <c r="F81" s="76">
        <f>(D81+E81)*(1+'Plan. Elet.Reforma.Predio.D'!H80)*C81</f>
        <v>0</v>
      </c>
      <c r="G81" s="107"/>
      <c r="H81" s="107"/>
      <c r="I81" s="14">
        <f t="shared" si="1"/>
        <v>0</v>
      </c>
    </row>
    <row r="82" spans="1:9" s="8" customFormat="1" ht="17.25" customHeight="1">
      <c r="A82" s="28" t="s">
        <v>89</v>
      </c>
      <c r="B82" s="29" t="str">
        <f>'Plan. Elet.Reforma.Predio.D'!B81</f>
        <v>Parafuso galvan. cab. sext. 3/8"x2.1/2" rosca soberba</v>
      </c>
      <c r="C82" s="34">
        <f>'Plan. Elet.Reforma.Predio.D'!D81</f>
        <v>5</v>
      </c>
      <c r="D82" s="76">
        <f>'Plan. Elet.Reforma.Predio.D'!E81</f>
        <v>0</v>
      </c>
      <c r="E82" s="76">
        <f>'Plan. Elet.Reforma.Predio.D'!F81</f>
        <v>0</v>
      </c>
      <c r="F82" s="76">
        <f>(D82+E82)*(1+'Plan. Elet.Reforma.Predio.D'!H81)*C82</f>
        <v>0</v>
      </c>
      <c r="G82" s="107"/>
      <c r="H82" s="107"/>
      <c r="I82" s="14">
        <f t="shared" si="1"/>
        <v>0</v>
      </c>
    </row>
    <row r="83" spans="1:9" s="8" customFormat="1" ht="17.25" customHeight="1">
      <c r="A83" s="28" t="s">
        <v>90</v>
      </c>
      <c r="B83" s="29" t="str">
        <f>'Plan. Elet.Reforma.Predio.D'!B82</f>
        <v>Parafuso galvan. cab. sext. 3/8"x2.1/2" rosca total WW</v>
      </c>
      <c r="C83" s="34">
        <f>'Plan. Elet.Reforma.Predio.D'!D82</f>
        <v>5</v>
      </c>
      <c r="D83" s="76">
        <f>'Plan. Elet.Reforma.Predio.D'!E82</f>
        <v>0</v>
      </c>
      <c r="E83" s="76">
        <f>'Plan. Elet.Reforma.Predio.D'!F82</f>
        <v>0</v>
      </c>
      <c r="F83" s="76">
        <f>(D83+E83)*(1+'Plan. Elet.Reforma.Predio.D'!H82)*C83</f>
        <v>0</v>
      </c>
      <c r="G83" s="107"/>
      <c r="H83" s="107"/>
      <c r="I83" s="14">
        <f t="shared" si="1"/>
        <v>0</v>
      </c>
    </row>
    <row r="84" spans="1:9" s="8" customFormat="1" ht="17.25" customHeight="1">
      <c r="A84" s="28" t="s">
        <v>91</v>
      </c>
      <c r="B84" s="29" t="str">
        <f>'Plan. Elet.Reforma.Predio.D'!B83</f>
        <v>Parafuso galvan. cabeça lentilha 1/4"x5/8" máquina rosca total</v>
      </c>
      <c r="C84" s="34">
        <f>'Plan. Elet.Reforma.Predio.D'!D83</f>
        <v>6</v>
      </c>
      <c r="D84" s="76">
        <f>'Plan. Elet.Reforma.Predio.D'!E83</f>
        <v>0</v>
      </c>
      <c r="E84" s="76">
        <f>'Plan. Elet.Reforma.Predio.D'!F83</f>
        <v>0</v>
      </c>
      <c r="F84" s="76">
        <f>(D84+E84)*(1+'Plan. Elet.Reforma.Predio.D'!H83)*C84</f>
        <v>0</v>
      </c>
      <c r="G84" s="107"/>
      <c r="H84" s="107"/>
      <c r="I84" s="14">
        <f t="shared" si="1"/>
        <v>0</v>
      </c>
    </row>
    <row r="85" spans="1:9" s="8" customFormat="1" ht="17.25" customHeight="1">
      <c r="A85" s="28" t="s">
        <v>92</v>
      </c>
      <c r="B85" s="29" t="str">
        <f>'Plan. Elet.Reforma.Predio.D'!B84</f>
        <v>Perfilado perfurado aba virada 38x38mm chapa 16 - barra de 6,00m</v>
      </c>
      <c r="C85" s="34">
        <f>'Plan. Elet.Reforma.Predio.D'!D84</f>
        <v>58</v>
      </c>
      <c r="D85" s="76">
        <f>'Plan. Elet.Reforma.Predio.D'!E84</f>
        <v>0</v>
      </c>
      <c r="E85" s="76">
        <f>'Plan. Elet.Reforma.Predio.D'!F84</f>
        <v>0</v>
      </c>
      <c r="F85" s="76">
        <f>(D85+E85)*(1+'Plan. Elet.Reforma.Predio.D'!H84)*C85</f>
        <v>0</v>
      </c>
      <c r="G85" s="107"/>
      <c r="H85" s="107"/>
      <c r="I85" s="14">
        <f t="shared" si="1"/>
        <v>0</v>
      </c>
    </row>
    <row r="86" spans="1:9" s="8" customFormat="1" ht="17.25" customHeight="1">
      <c r="A86" s="28" t="s">
        <v>93</v>
      </c>
      <c r="B86" s="29" t="str">
        <f>'Plan. Elet.Reforma.Predio.D'!B85</f>
        <v>Porca sextavada galvan. 1/4"</v>
      </c>
      <c r="C86" s="34">
        <f>'Plan. Elet.Reforma.Predio.D'!D85</f>
        <v>5</v>
      </c>
      <c r="D86" s="76">
        <f>'Plan. Elet.Reforma.Predio.D'!E85</f>
        <v>0</v>
      </c>
      <c r="E86" s="76">
        <f>'Plan. Elet.Reforma.Predio.D'!F85</f>
        <v>0</v>
      </c>
      <c r="F86" s="76">
        <f>(D86+E86)*(1+'Plan. Elet.Reforma.Predio.D'!H85)*C86</f>
        <v>0</v>
      </c>
      <c r="G86" s="107"/>
      <c r="H86" s="107"/>
      <c r="I86" s="14">
        <f t="shared" si="1"/>
        <v>0</v>
      </c>
    </row>
    <row r="87" spans="1:9" s="8" customFormat="1" ht="17.25" customHeight="1">
      <c r="A87" s="28" t="s">
        <v>94</v>
      </c>
      <c r="B87" s="29" t="str">
        <f>'Plan. Elet.Reforma.Predio.D'!B86</f>
        <v>Porca sextavada galvan. 3/8"</v>
      </c>
      <c r="C87" s="34">
        <f>'Plan. Elet.Reforma.Predio.D'!D86</f>
        <v>5</v>
      </c>
      <c r="D87" s="76">
        <f>'Plan. Elet.Reforma.Predio.D'!E86</f>
        <v>0</v>
      </c>
      <c r="E87" s="76">
        <f>'Plan. Elet.Reforma.Predio.D'!F86</f>
        <v>0</v>
      </c>
      <c r="F87" s="76">
        <f>(D87+E87)*(1+'Plan. Elet.Reforma.Predio.D'!H86)*C87</f>
        <v>0</v>
      </c>
      <c r="G87" s="107"/>
      <c r="H87" s="107"/>
      <c r="I87" s="14">
        <f t="shared" si="1"/>
        <v>0</v>
      </c>
    </row>
    <row r="88" spans="1:9" s="8" customFormat="1" ht="17.25" customHeight="1">
      <c r="A88" s="28" t="s">
        <v>95</v>
      </c>
      <c r="B88" s="29" t="str">
        <f>'Plan. Elet.Reforma.Predio.D'!B87</f>
        <v>Quadro distribuição sobrepor p/42 disj., Barr. trif. p/150A, mais disj. geral. </v>
      </c>
      <c r="C88" s="34">
        <f>'Plan. Elet.Reforma.Predio.D'!D87</f>
        <v>1</v>
      </c>
      <c r="D88" s="76">
        <f>'Plan. Elet.Reforma.Predio.D'!E87</f>
        <v>0</v>
      </c>
      <c r="E88" s="76">
        <f>'Plan. Elet.Reforma.Predio.D'!F87</f>
        <v>0</v>
      </c>
      <c r="F88" s="76">
        <f>(D88+E88)*(1+'Plan. Elet.Reforma.Predio.D'!H87)*C88</f>
        <v>0</v>
      </c>
      <c r="G88" s="107"/>
      <c r="H88" s="107"/>
      <c r="I88" s="14">
        <f t="shared" si="1"/>
        <v>0</v>
      </c>
    </row>
    <row r="89" spans="1:9" s="8" customFormat="1" ht="17.25" customHeight="1">
      <c r="A89" s="28" t="s">
        <v>96</v>
      </c>
      <c r="B89" s="29" t="str">
        <f>'Plan. Elet.Reforma.Predio.D'!B88</f>
        <v>Reator para Lâmpadas fluorescentes de 2x32W </v>
      </c>
      <c r="C89" s="34">
        <f>'Plan. Elet.Reforma.Predio.D'!D88</f>
        <v>42</v>
      </c>
      <c r="D89" s="76">
        <f>'Plan. Elet.Reforma.Predio.D'!E88</f>
        <v>0</v>
      </c>
      <c r="E89" s="76">
        <f>'Plan. Elet.Reforma.Predio.D'!F88</f>
        <v>0</v>
      </c>
      <c r="F89" s="76">
        <f>(D89+E89)*(1+'Plan. Elet.Reforma.Predio.D'!H88)*C89</f>
        <v>0</v>
      </c>
      <c r="G89" s="107"/>
      <c r="H89" s="107"/>
      <c r="I89" s="14">
        <f t="shared" si="1"/>
        <v>0</v>
      </c>
    </row>
    <row r="90" spans="1:9" s="8" customFormat="1" ht="17.25" customHeight="1">
      <c r="A90" s="28" t="s">
        <v>97</v>
      </c>
      <c r="B90" s="29" t="str">
        <f>'Plan. Elet.Reforma.Predio.D'!B89</f>
        <v>Saida Lateral - perfilado 38x38mm p/ eletroduto 3/4"</v>
      </c>
      <c r="C90" s="34">
        <f>'Plan. Elet.Reforma.Predio.D'!D89</f>
        <v>40</v>
      </c>
      <c r="D90" s="76">
        <f>'Plan. Elet.Reforma.Predio.D'!E89</f>
        <v>0</v>
      </c>
      <c r="E90" s="76">
        <f>'Plan. Elet.Reforma.Predio.D'!F89</f>
        <v>0</v>
      </c>
      <c r="F90" s="76">
        <f>(D90+E90)*(1+'Plan. Elet.Reforma.Predio.D'!H89)*C90</f>
        <v>0</v>
      </c>
      <c r="G90" s="107"/>
      <c r="H90" s="107"/>
      <c r="I90" s="14">
        <f t="shared" si="1"/>
        <v>0</v>
      </c>
    </row>
    <row r="91" spans="1:9" s="8" customFormat="1" ht="17.25" customHeight="1">
      <c r="A91" s="28" t="s">
        <v>98</v>
      </c>
      <c r="B91" s="29" t="str">
        <f>'Plan. Elet.Reforma.Predio.D'!B90</f>
        <v>Saida Lateral - perfilado 38x38mm p/ eletroduto 1"</v>
      </c>
      <c r="C91" s="34">
        <f>'Plan. Elet.Reforma.Predio.D'!D90</f>
        <v>5</v>
      </c>
      <c r="D91" s="76">
        <f>'Plan. Elet.Reforma.Predio.D'!E90</f>
        <v>0</v>
      </c>
      <c r="E91" s="76">
        <f>'Plan. Elet.Reforma.Predio.D'!F90</f>
        <v>0</v>
      </c>
      <c r="F91" s="76">
        <f>(D91+E91)*(1+'Plan. Elet.Reforma.Predio.D'!H90)*C91</f>
        <v>0</v>
      </c>
      <c r="G91" s="107"/>
      <c r="H91" s="107"/>
      <c r="I91" s="14">
        <f t="shared" si="1"/>
        <v>0</v>
      </c>
    </row>
    <row r="92" spans="1:9" s="8" customFormat="1" ht="17.25" customHeight="1">
      <c r="A92" s="28" t="s">
        <v>99</v>
      </c>
      <c r="B92" s="29" t="str">
        <f>'Plan. Elet.Reforma.Predio.D'!B91</f>
        <v>Saida para perfilado 38x38(acessórios)</v>
      </c>
      <c r="C92" s="34">
        <f>'Plan. Elet.Reforma.Predio.D'!D91</f>
        <v>11</v>
      </c>
      <c r="D92" s="76">
        <f>'Plan. Elet.Reforma.Predio.D'!E91</f>
        <v>0</v>
      </c>
      <c r="E92" s="76">
        <f>'Plan. Elet.Reforma.Predio.D'!F91</f>
        <v>0</v>
      </c>
      <c r="F92" s="76">
        <f>(D92+E92)*(1+'Plan. Elet.Reforma.Predio.D'!H91)*C92</f>
        <v>0</v>
      </c>
      <c r="G92" s="107"/>
      <c r="H92" s="107"/>
      <c r="I92" s="14">
        <f t="shared" si="1"/>
        <v>0</v>
      </c>
    </row>
    <row r="93" spans="1:9" s="8" customFormat="1" ht="17.25" customHeight="1">
      <c r="A93" s="28" t="s">
        <v>100</v>
      </c>
      <c r="B93" s="29" t="str">
        <f>'Plan. Elet.Reforma.Predio.D'!B92</f>
        <v>Solda de estanho , cor do carretel azul ,1/2kg</v>
      </c>
      <c r="C93" s="34">
        <f>'Plan. Elet.Reforma.Predio.D'!D92</f>
        <v>3</v>
      </c>
      <c r="D93" s="76">
        <f>'Plan. Elet.Reforma.Predio.D'!E92</f>
        <v>0</v>
      </c>
      <c r="E93" s="76">
        <f>'Plan. Elet.Reforma.Predio.D'!F92</f>
        <v>0</v>
      </c>
      <c r="F93" s="76">
        <f>(D93+E93)*(1+'Plan. Elet.Reforma.Predio.D'!H92)*C93</f>
        <v>0</v>
      </c>
      <c r="G93" s="107"/>
      <c r="H93" s="107"/>
      <c r="I93" s="14">
        <f t="shared" si="1"/>
        <v>0</v>
      </c>
    </row>
    <row r="94" spans="1:9" s="8" customFormat="1" ht="17.25" customHeight="1">
      <c r="A94" s="28" t="s">
        <v>101</v>
      </c>
      <c r="B94" s="29" t="str">
        <f>'Plan. Elet.Reforma.Predio.D'!B93</f>
        <v>Suspensão  p/ luminária 150mm</v>
      </c>
      <c r="C94" s="34">
        <f>'Plan. Elet.Reforma.Predio.D'!D93</f>
        <v>84</v>
      </c>
      <c r="D94" s="76">
        <f>'Plan. Elet.Reforma.Predio.D'!E93</f>
        <v>0</v>
      </c>
      <c r="E94" s="76">
        <f>'Plan. Elet.Reforma.Predio.D'!F93</f>
        <v>0</v>
      </c>
      <c r="F94" s="76">
        <f>(D94+E94)*(1+'Plan. Elet.Reforma.Predio.D'!H93)*C94</f>
        <v>0</v>
      </c>
      <c r="G94" s="107"/>
      <c r="H94" s="107"/>
      <c r="I94" s="14">
        <f t="shared" si="1"/>
        <v>0</v>
      </c>
    </row>
    <row r="95" spans="1:9" s="8" customFormat="1" ht="17.25" customHeight="1">
      <c r="A95" s="28" t="s">
        <v>102</v>
      </c>
      <c r="B95" s="29" t="str">
        <f>'Plan. Elet.Reforma.Predio.D'!B94</f>
        <v>Suspensão longo p/ perfilado 150mm</v>
      </c>
      <c r="C95" s="34">
        <f>'Plan. Elet.Reforma.Predio.D'!D94</f>
        <v>232</v>
      </c>
      <c r="D95" s="76">
        <f>'Plan. Elet.Reforma.Predio.D'!E94</f>
        <v>0</v>
      </c>
      <c r="E95" s="76">
        <f>'Plan. Elet.Reforma.Predio.D'!F94</f>
        <v>0</v>
      </c>
      <c r="F95" s="76">
        <f>(D95+E95)*(1+'Plan. Elet.Reforma.Predio.D'!H94)*C95</f>
        <v>0</v>
      </c>
      <c r="G95" s="107"/>
      <c r="H95" s="107"/>
      <c r="I95" s="14">
        <f t="shared" si="1"/>
        <v>0</v>
      </c>
    </row>
    <row r="96" spans="1:9" s="8" customFormat="1" ht="17.25" customHeight="1">
      <c r="A96" s="28" t="s">
        <v>103</v>
      </c>
      <c r="B96" s="29" t="str">
        <f>'Plan. Elet.Reforma.Predio.D'!B95</f>
        <v>Tampa de condulete de 1" cega</v>
      </c>
      <c r="C96" s="34">
        <f>'Plan. Elet.Reforma.Predio.D'!D95</f>
        <v>27</v>
      </c>
      <c r="D96" s="76">
        <f>'Plan. Elet.Reforma.Predio.D'!E95</f>
        <v>0</v>
      </c>
      <c r="E96" s="76">
        <f>'Plan. Elet.Reforma.Predio.D'!F95</f>
        <v>0</v>
      </c>
      <c r="F96" s="76">
        <f>(D96+E96)*(1+'Plan. Elet.Reforma.Predio.D'!H95)*C96</f>
        <v>0</v>
      </c>
      <c r="G96" s="107"/>
      <c r="H96" s="107"/>
      <c r="I96" s="14">
        <f t="shared" si="1"/>
        <v>0</v>
      </c>
    </row>
    <row r="97" spans="1:9" s="8" customFormat="1" ht="17.25" customHeight="1">
      <c r="A97" s="28" t="s">
        <v>104</v>
      </c>
      <c r="B97" s="29" t="str">
        <f>'Plan. Elet.Reforma.Predio.D'!B96</f>
        <v>Tampa de condulete de 3/4" para tomada. </v>
      </c>
      <c r="C97" s="34">
        <f>'Plan. Elet.Reforma.Predio.D'!D96</f>
        <v>75</v>
      </c>
      <c r="D97" s="76">
        <f>'Plan. Elet.Reforma.Predio.D'!E96</f>
        <v>0</v>
      </c>
      <c r="E97" s="76">
        <f>'Plan. Elet.Reforma.Predio.D'!F96</f>
        <v>0</v>
      </c>
      <c r="F97" s="76">
        <f>(D97+E97)*(1+'Plan. Elet.Reforma.Predio.D'!H96)*C97</f>
        <v>0</v>
      </c>
      <c r="G97" s="107"/>
      <c r="H97" s="107"/>
      <c r="I97" s="14">
        <f t="shared" si="1"/>
        <v>0</v>
      </c>
    </row>
    <row r="98" spans="1:9" s="8" customFormat="1" ht="17.25" customHeight="1">
      <c r="A98" s="28" t="s">
        <v>105</v>
      </c>
      <c r="B98" s="29" t="str">
        <f>'Plan. Elet.Reforma.Predio.D'!B97</f>
        <v>Tomada dupla tipo pedestal p/ 3/4" - REF: JUVALVALVULAS - MODELO JV-115</v>
      </c>
      <c r="C98" s="34">
        <f>'Plan. Elet.Reforma.Predio.D'!D97</f>
        <v>74</v>
      </c>
      <c r="D98" s="76">
        <f>'Plan. Elet.Reforma.Predio.D'!E97</f>
        <v>0</v>
      </c>
      <c r="E98" s="76">
        <f>'Plan. Elet.Reforma.Predio.D'!F97</f>
        <v>0</v>
      </c>
      <c r="F98" s="76">
        <f>(D98+E98)*(1+'Plan. Elet.Reforma.Predio.D'!H97)*C98</f>
        <v>0</v>
      </c>
      <c r="G98" s="107"/>
      <c r="H98" s="107"/>
      <c r="I98" s="14">
        <f t="shared" si="1"/>
        <v>0</v>
      </c>
    </row>
    <row r="99" spans="1:9" s="8" customFormat="1" ht="17.25" customHeight="1">
      <c r="A99" s="28" t="s">
        <v>106</v>
      </c>
      <c r="B99" s="29" t="str">
        <f>'Plan. Elet.Reforma.Predio.D'!B98</f>
        <v>Tomada hexagonal (NBR 14136) 2P+T 20A - PRETA</v>
      </c>
      <c r="C99" s="34">
        <f>'Plan. Elet.Reforma.Predio.D'!D98</f>
        <v>142</v>
      </c>
      <c r="D99" s="76">
        <f>'Plan. Elet.Reforma.Predio.D'!E98</f>
        <v>0</v>
      </c>
      <c r="E99" s="76">
        <f>'Plan. Elet.Reforma.Predio.D'!F98</f>
        <v>0</v>
      </c>
      <c r="F99" s="76">
        <f>(D99+E99)*(1+'Plan. Elet.Reforma.Predio.D'!H98)*C99</f>
        <v>0</v>
      </c>
      <c r="G99" s="107"/>
      <c r="H99" s="107"/>
      <c r="I99" s="14">
        <f t="shared" si="1"/>
        <v>0</v>
      </c>
    </row>
    <row r="100" spans="1:9" s="8" customFormat="1" ht="17.25" customHeight="1">
      <c r="A100" s="28" t="s">
        <v>107</v>
      </c>
      <c r="B100" s="29" t="str">
        <f>'Plan. Elet.Reforma.Predio.D'!B99</f>
        <v>Tomada hexagonal (NBR 14136) 2P+T 20A - VERMELHA</v>
      </c>
      <c r="C100" s="34">
        <f>'Plan. Elet.Reforma.Predio.D'!D99</f>
        <v>100</v>
      </c>
      <c r="D100" s="76">
        <f>'Plan. Elet.Reforma.Predio.D'!E99</f>
        <v>0</v>
      </c>
      <c r="E100" s="76">
        <f>'Plan. Elet.Reforma.Predio.D'!F99</f>
        <v>0</v>
      </c>
      <c r="F100" s="76">
        <f>(D100+E100)*(1+'Plan. Elet.Reforma.Predio.D'!H99)*C100</f>
        <v>0</v>
      </c>
      <c r="G100" s="107"/>
      <c r="H100" s="107"/>
      <c r="I100" s="14">
        <f t="shared" si="1"/>
        <v>0</v>
      </c>
    </row>
    <row r="101" spans="1:9" s="8" customFormat="1" ht="17.25" customHeight="1">
      <c r="A101" s="28"/>
      <c r="B101" s="31" t="str">
        <f>'Plan. Elet.Reforma.Predio.D'!B100</f>
        <v>Subtotal</v>
      </c>
      <c r="C101" s="34"/>
      <c r="D101" s="25">
        <f>SUMPRODUCT(C10:C100,D10:D100)*(1+'Plan. Elet.Reforma.Predio.D'!H9)</f>
        <v>0</v>
      </c>
      <c r="E101" s="25">
        <f>SUMPRODUCT(C10:C100,E10:E100)*(1+'Plan. Elet.Reforma.Predio.D'!H9)</f>
        <v>0</v>
      </c>
      <c r="F101" s="25">
        <f>SUM(F10:F100)</f>
        <v>0</v>
      </c>
      <c r="G101" s="25">
        <f>SUMPRODUCT(G10:G100,F10:F100)</f>
        <v>0</v>
      </c>
      <c r="H101" s="25">
        <f>SUMPRODUCT(F10:F100,H10:H100)</f>
        <v>0</v>
      </c>
      <c r="I101" s="78">
        <f>G101+H101</f>
        <v>0</v>
      </c>
    </row>
    <row r="102" spans="1:9" s="8" customFormat="1" ht="17.25" customHeight="1">
      <c r="A102" s="28"/>
      <c r="B102" s="29"/>
      <c r="C102" s="34"/>
      <c r="D102" s="43"/>
      <c r="E102" s="43"/>
      <c r="F102" s="43"/>
      <c r="G102" s="13"/>
      <c r="H102" s="13"/>
      <c r="I102" s="14"/>
    </row>
    <row r="103" spans="1:9" s="8" customFormat="1" ht="17.25" customHeight="1">
      <c r="A103" s="28"/>
      <c r="B103" s="31" t="str">
        <f>'Plan. Elet.Reforma.Predio.D'!B102</f>
        <v>Instalações  Lógica e Telefonia -  Sala D 202</v>
      </c>
      <c r="C103" s="34"/>
      <c r="D103" s="43"/>
      <c r="E103" s="43"/>
      <c r="F103" s="43"/>
      <c r="G103" s="13"/>
      <c r="H103" s="13"/>
      <c r="I103" s="14"/>
    </row>
    <row r="104" spans="1:9" s="8" customFormat="1" ht="17.25" customHeight="1">
      <c r="A104" s="28" t="s">
        <v>108</v>
      </c>
      <c r="B104" s="29" t="str">
        <f>'Plan. Elet.Reforma.Predio.D'!B103</f>
        <v>Acoplamento para Perfilado 38x38mm  (sapata quadrada)</v>
      </c>
      <c r="C104" s="34">
        <f>'Plan. Elet.Reforma.Predio.D'!D103</f>
        <v>6</v>
      </c>
      <c r="D104" s="76">
        <f>'Plan. Elet.Reforma.Predio.D'!E103</f>
        <v>0</v>
      </c>
      <c r="E104" s="76">
        <f>'Plan. Elet.Reforma.Predio.D'!F103</f>
        <v>0</v>
      </c>
      <c r="F104" s="76">
        <f>(D104+E104)*(1+'Plan. Elet.Reforma.Predio.D'!H103)*C104</f>
        <v>0</v>
      </c>
      <c r="G104" s="107"/>
      <c r="H104" s="107"/>
      <c r="I104" s="14">
        <f>SUM(G104:H104)</f>
        <v>0</v>
      </c>
    </row>
    <row r="105" spans="1:9" s="8" customFormat="1" ht="17.25" customHeight="1">
      <c r="A105" s="28" t="s">
        <v>109</v>
      </c>
      <c r="B105" s="29" t="str">
        <f>'Plan. Elet.Reforma.Predio.D'!B104</f>
        <v>Adaptador eletroduto metalico leve 3/4" (conector unidut cônico com porca)</v>
      </c>
      <c r="C105" s="34">
        <f>'Plan. Elet.Reforma.Predio.D'!D104</f>
        <v>46</v>
      </c>
      <c r="D105" s="76">
        <f>'Plan. Elet.Reforma.Predio.D'!E104</f>
        <v>0</v>
      </c>
      <c r="E105" s="76">
        <f>'Plan. Elet.Reforma.Predio.D'!F104</f>
        <v>0</v>
      </c>
      <c r="F105" s="76">
        <f>(D105+E105)*(1+'Plan. Elet.Reforma.Predio.D'!H104)*C105</f>
        <v>0</v>
      </c>
      <c r="G105" s="107"/>
      <c r="H105" s="107"/>
      <c r="I105" s="14">
        <f aca="true" t="shared" si="2" ref="I105:I129">SUM(G105:H105)</f>
        <v>0</v>
      </c>
    </row>
    <row r="106" spans="1:9" s="8" customFormat="1" ht="17.25" customHeight="1">
      <c r="A106" s="28" t="s">
        <v>110</v>
      </c>
      <c r="B106" s="29" t="str">
        <f>'Plan. Elet.Reforma.Predio.D'!B105</f>
        <v>Arruela de pressão galvan. 1/4"</v>
      </c>
      <c r="C106" s="34">
        <f>'Plan. Elet.Reforma.Predio.D'!D105</f>
        <v>1</v>
      </c>
      <c r="D106" s="76">
        <f>'Plan. Elet.Reforma.Predio.D'!E105</f>
        <v>0</v>
      </c>
      <c r="E106" s="76">
        <f>'Plan. Elet.Reforma.Predio.D'!F105</f>
        <v>0</v>
      </c>
      <c r="F106" s="76">
        <f>(D106+E106)*(1+'Plan. Elet.Reforma.Predio.D'!H105)*C106</f>
        <v>0</v>
      </c>
      <c r="G106" s="107"/>
      <c r="H106" s="107"/>
      <c r="I106" s="14">
        <f t="shared" si="2"/>
        <v>0</v>
      </c>
    </row>
    <row r="107" spans="1:9" s="8" customFormat="1" ht="17.25" customHeight="1">
      <c r="A107" s="28" t="s">
        <v>111</v>
      </c>
      <c r="B107" s="29" t="str">
        <f>'Plan. Elet.Reforma.Predio.D'!B106</f>
        <v>Arruela lisa galvan. 1/4"</v>
      </c>
      <c r="C107" s="34">
        <f>'Plan. Elet.Reforma.Predio.D'!D106</f>
        <v>1</v>
      </c>
      <c r="D107" s="76">
        <f>'Plan. Elet.Reforma.Predio.D'!E106</f>
        <v>0</v>
      </c>
      <c r="E107" s="76">
        <f>'Plan. Elet.Reforma.Predio.D'!F106</f>
        <v>0</v>
      </c>
      <c r="F107" s="76">
        <f>(D107+E107)*(1+'Plan. Elet.Reforma.Predio.D'!H106)*C107</f>
        <v>0</v>
      </c>
      <c r="G107" s="107"/>
      <c r="H107" s="107"/>
      <c r="I107" s="14">
        <f t="shared" si="2"/>
        <v>0</v>
      </c>
    </row>
    <row r="108" spans="1:9" s="8" customFormat="1" ht="17.25" customHeight="1">
      <c r="A108" s="28" t="s">
        <v>112</v>
      </c>
      <c r="B108" s="29" t="str">
        <f>'Plan. Elet.Reforma.Predio.D'!B107</f>
        <v>Arruela lisa galvan. 3/8"</v>
      </c>
      <c r="C108" s="34">
        <f>'Plan. Elet.Reforma.Predio.D'!D107</f>
        <v>1</v>
      </c>
      <c r="D108" s="76">
        <f>'Plan. Elet.Reforma.Predio.D'!E107</f>
        <v>0</v>
      </c>
      <c r="E108" s="76">
        <f>'Plan. Elet.Reforma.Predio.D'!F107</f>
        <v>0</v>
      </c>
      <c r="F108" s="76">
        <f>(D108+E108)*(1+'Plan. Elet.Reforma.Predio.D'!H107)*C108</f>
        <v>0</v>
      </c>
      <c r="G108" s="107"/>
      <c r="H108" s="107"/>
      <c r="I108" s="14">
        <f t="shared" si="2"/>
        <v>0</v>
      </c>
    </row>
    <row r="109" spans="1:9" s="8" customFormat="1" ht="17.25" customHeight="1">
      <c r="A109" s="28" t="s">
        <v>113</v>
      </c>
      <c r="B109" s="29" t="str">
        <f>'Plan. Elet.Reforma.Predio.D'!B108</f>
        <v>Braçadeira galvanizada c/ cunha p/ eletroduto metalico 3/4"</v>
      </c>
      <c r="C109" s="34">
        <f>'Plan. Elet.Reforma.Predio.D'!D108</f>
        <v>46</v>
      </c>
      <c r="D109" s="76">
        <f>'Plan. Elet.Reforma.Predio.D'!E108</f>
        <v>0</v>
      </c>
      <c r="E109" s="76">
        <f>'Plan. Elet.Reforma.Predio.D'!F108</f>
        <v>0</v>
      </c>
      <c r="F109" s="76">
        <f>(D109+E109)*(1+'Plan. Elet.Reforma.Predio.D'!H108)*C109</f>
        <v>0</v>
      </c>
      <c r="G109" s="107"/>
      <c r="H109" s="107"/>
      <c r="I109" s="14">
        <f t="shared" si="2"/>
        <v>0</v>
      </c>
    </row>
    <row r="110" spans="1:9" s="8" customFormat="1" ht="17.25" customHeight="1">
      <c r="A110" s="28" t="s">
        <v>114</v>
      </c>
      <c r="B110" s="29" t="str">
        <f>'Plan. Elet.Reforma.Predio.D'!B109</f>
        <v>Bucha de nylon S8</v>
      </c>
      <c r="C110" s="34">
        <f>'Plan. Elet.Reforma.Predio.D'!D109</f>
        <v>2</v>
      </c>
      <c r="D110" s="76">
        <f>'Plan. Elet.Reforma.Predio.D'!E109</f>
        <v>0</v>
      </c>
      <c r="E110" s="76">
        <f>'Plan. Elet.Reforma.Predio.D'!F109</f>
        <v>0</v>
      </c>
      <c r="F110" s="76">
        <f>(D110+E110)*(1+'Plan. Elet.Reforma.Predio.D'!H109)*C110</f>
        <v>0</v>
      </c>
      <c r="G110" s="107"/>
      <c r="H110" s="107"/>
      <c r="I110" s="14">
        <f t="shared" si="2"/>
        <v>0</v>
      </c>
    </row>
    <row r="111" spans="1:9" s="8" customFormat="1" ht="17.25" customHeight="1">
      <c r="A111" s="28" t="s">
        <v>131</v>
      </c>
      <c r="B111" s="29" t="str">
        <f>'Plan. Elet.Reforma.Predio.D'!B110</f>
        <v>Cabo UTP Cat6  REF: FURUKAWA</v>
      </c>
      <c r="C111" s="34">
        <f>'Plan. Elet.Reforma.Predio.D'!D110</f>
        <v>1484</v>
      </c>
      <c r="D111" s="76">
        <f>'Plan. Elet.Reforma.Predio.D'!E110</f>
        <v>0</v>
      </c>
      <c r="E111" s="76">
        <f>'Plan. Elet.Reforma.Predio.D'!F110</f>
        <v>0</v>
      </c>
      <c r="F111" s="76">
        <f>(D111+E111)*(1+'Plan. Elet.Reforma.Predio.D'!H110)*C111</f>
        <v>0</v>
      </c>
      <c r="G111" s="107"/>
      <c r="H111" s="107"/>
      <c r="I111" s="14">
        <f t="shared" si="2"/>
        <v>0</v>
      </c>
    </row>
    <row r="112" spans="1:9" s="8" customFormat="1" ht="17.25" customHeight="1">
      <c r="A112" s="28" t="s">
        <v>132</v>
      </c>
      <c r="B112" s="29" t="str">
        <f>'Plan. Elet.Reforma.Predio.D'!B111</f>
        <v>Condulete Alumínio encaixe tipo X 3/4" referente tipo XPW-20 - poliwetzel</v>
      </c>
      <c r="C112" s="34">
        <f>'Plan. Elet.Reforma.Predio.D'!D111</f>
        <v>23</v>
      </c>
      <c r="D112" s="76">
        <f>'Plan. Elet.Reforma.Predio.D'!E111</f>
        <v>0</v>
      </c>
      <c r="E112" s="76">
        <f>'Plan. Elet.Reforma.Predio.D'!F111</f>
        <v>0</v>
      </c>
      <c r="F112" s="76">
        <f>(D112+E112)*(1+'Plan. Elet.Reforma.Predio.D'!H111)*C112</f>
        <v>0</v>
      </c>
      <c r="G112" s="107"/>
      <c r="H112" s="107"/>
      <c r="I112" s="14">
        <f t="shared" si="2"/>
        <v>0</v>
      </c>
    </row>
    <row r="113" spans="1:9" s="8" customFormat="1" ht="17.25" customHeight="1">
      <c r="A113" s="28" t="s">
        <v>133</v>
      </c>
      <c r="B113" s="29" t="str">
        <f>'Plan. Elet.Reforma.Predio.D'!B112</f>
        <v>Tomada RJ45 Gigalan Cat.6 GigaLan Premium REF: FURUKAWA (inclusive etiquetas)</v>
      </c>
      <c r="C113" s="34">
        <f>'Plan. Elet.Reforma.Predio.D'!D112</f>
        <v>46</v>
      </c>
      <c r="D113" s="76">
        <f>'Plan. Elet.Reforma.Predio.D'!E112</f>
        <v>0</v>
      </c>
      <c r="E113" s="76">
        <f>'Plan. Elet.Reforma.Predio.D'!F112</f>
        <v>0</v>
      </c>
      <c r="F113" s="76">
        <f>(D113+E113)*(1+'Plan. Elet.Reforma.Predio.D'!H112)*C113</f>
        <v>0</v>
      </c>
      <c r="G113" s="107"/>
      <c r="H113" s="107"/>
      <c r="I113" s="14">
        <f t="shared" si="2"/>
        <v>0</v>
      </c>
    </row>
    <row r="114" spans="1:9" s="8" customFormat="1" ht="17.25" customHeight="1">
      <c r="A114" s="28" t="s">
        <v>134</v>
      </c>
      <c r="B114" s="29" t="str">
        <f>'Plan. Elet.Reforma.Predio.D'!B113</f>
        <v>Curva ( longa) 90º ferro galvanizado eletrolítico 3/4"</v>
      </c>
      <c r="C114" s="34">
        <f>'Plan. Elet.Reforma.Predio.D'!D113</f>
        <v>12</v>
      </c>
      <c r="D114" s="76">
        <f>'Plan. Elet.Reforma.Predio.D'!E113</f>
        <v>0</v>
      </c>
      <c r="E114" s="76">
        <f>'Plan. Elet.Reforma.Predio.D'!F113</f>
        <v>0</v>
      </c>
      <c r="F114" s="76">
        <f>(D114+E114)*(1+'Plan. Elet.Reforma.Predio.D'!H113)*C114</f>
        <v>0</v>
      </c>
      <c r="G114" s="107"/>
      <c r="H114" s="107"/>
      <c r="I114" s="14">
        <f t="shared" si="2"/>
        <v>0</v>
      </c>
    </row>
    <row r="115" spans="1:9" s="8" customFormat="1" ht="17.25" customHeight="1">
      <c r="A115" s="28" t="s">
        <v>135</v>
      </c>
      <c r="B115" s="29" t="str">
        <f>'Plan. Elet.Reforma.Predio.D'!B114</f>
        <v>Eletrocalha perfurada tipo C 100x50mm chapa 22 - com tampa e virola, inclusive conexão</v>
      </c>
      <c r="C115" s="34">
        <f>'Plan. Elet.Reforma.Predio.D'!D114</f>
        <v>23</v>
      </c>
      <c r="D115" s="76">
        <f>'Plan. Elet.Reforma.Predio.D'!E114</f>
        <v>0</v>
      </c>
      <c r="E115" s="76">
        <f>'Plan. Elet.Reforma.Predio.D'!F114</f>
        <v>0</v>
      </c>
      <c r="F115" s="76">
        <f>(D115+E115)*(1+'Plan. Elet.Reforma.Predio.D'!H114)*C115</f>
        <v>0</v>
      </c>
      <c r="G115" s="107"/>
      <c r="H115" s="107"/>
      <c r="I115" s="14">
        <f t="shared" si="2"/>
        <v>0</v>
      </c>
    </row>
    <row r="116" spans="1:9" s="8" customFormat="1" ht="17.25" customHeight="1">
      <c r="A116" s="28" t="s">
        <v>136</v>
      </c>
      <c r="B116" s="29" t="str">
        <f>'Plan. Elet.Reforma.Predio.D'!B115</f>
        <v>Eletroduto galvanizado, vara 3,0m 3/4"</v>
      </c>
      <c r="C116" s="34">
        <f>'Plan. Elet.Reforma.Predio.D'!D115</f>
        <v>34</v>
      </c>
      <c r="D116" s="76">
        <f>'Plan. Elet.Reforma.Predio.D'!E115</f>
        <v>0</v>
      </c>
      <c r="E116" s="76">
        <f>'Plan. Elet.Reforma.Predio.D'!F115</f>
        <v>0</v>
      </c>
      <c r="F116" s="76">
        <f>(D116+E116)*(1+'Plan. Elet.Reforma.Predio.D'!H115)*C116</f>
        <v>0</v>
      </c>
      <c r="G116" s="107"/>
      <c r="H116" s="107"/>
      <c r="I116" s="14">
        <f t="shared" si="2"/>
        <v>0</v>
      </c>
    </row>
    <row r="117" spans="1:9" s="8" customFormat="1" ht="17.25" customHeight="1">
      <c r="A117" s="28" t="s">
        <v>137</v>
      </c>
      <c r="B117" s="29" t="str">
        <f>'Plan. Elet.Reforma.Predio.D'!B116</f>
        <v>Gancho curto p/ perfilado 150mm</v>
      </c>
      <c r="C117" s="34">
        <f>'Plan. Elet.Reforma.Predio.D'!D116</f>
        <v>63</v>
      </c>
      <c r="D117" s="76">
        <f>'Plan. Elet.Reforma.Predio.D'!E116</f>
        <v>0</v>
      </c>
      <c r="E117" s="76">
        <f>'Plan. Elet.Reforma.Predio.D'!F116</f>
        <v>0</v>
      </c>
      <c r="F117" s="76">
        <f>(D117+E117)*(1+'Plan. Elet.Reforma.Predio.D'!H116)*C117</f>
        <v>0</v>
      </c>
      <c r="G117" s="107"/>
      <c r="H117" s="107"/>
      <c r="I117" s="14">
        <f t="shared" si="2"/>
        <v>0</v>
      </c>
    </row>
    <row r="118" spans="1:9" s="8" customFormat="1" ht="17.25" customHeight="1">
      <c r="A118" s="28" t="s">
        <v>138</v>
      </c>
      <c r="B118" s="29" t="str">
        <f>'Plan. Elet.Reforma.Predio.D'!B117</f>
        <v>Junção "L" para perfilado 38x38mm</v>
      </c>
      <c r="C118" s="34">
        <f>'Plan. Elet.Reforma.Predio.D'!D117</f>
        <v>3</v>
      </c>
      <c r="D118" s="76">
        <f>'Plan. Elet.Reforma.Predio.D'!E117</f>
        <v>0</v>
      </c>
      <c r="E118" s="76">
        <f>'Plan. Elet.Reforma.Predio.D'!F117</f>
        <v>0</v>
      </c>
      <c r="F118" s="76">
        <f>(D118+E118)*(1+'Plan. Elet.Reforma.Predio.D'!H117)*C118</f>
        <v>0</v>
      </c>
      <c r="G118" s="107"/>
      <c r="H118" s="107"/>
      <c r="I118" s="14">
        <f t="shared" si="2"/>
        <v>0</v>
      </c>
    </row>
    <row r="119" spans="1:9" s="8" customFormat="1" ht="17.25" customHeight="1">
      <c r="A119" s="28" t="s">
        <v>139</v>
      </c>
      <c r="B119" s="29" t="str">
        <f>'Plan. Elet.Reforma.Predio.D'!B118</f>
        <v>Junção "T" para perfilado 38x38mm</v>
      </c>
      <c r="C119" s="34">
        <f>'Plan. Elet.Reforma.Predio.D'!D118</f>
        <v>3</v>
      </c>
      <c r="D119" s="76">
        <f>'Plan. Elet.Reforma.Predio.D'!E118</f>
        <v>0</v>
      </c>
      <c r="E119" s="76">
        <f>'Plan. Elet.Reforma.Predio.D'!F118</f>
        <v>0</v>
      </c>
      <c r="F119" s="76">
        <f>(D119+E119)*(1+'Plan. Elet.Reforma.Predio.D'!H118)*C119</f>
        <v>0</v>
      </c>
      <c r="G119" s="107"/>
      <c r="H119" s="107"/>
      <c r="I119" s="14">
        <f t="shared" si="2"/>
        <v>0</v>
      </c>
    </row>
    <row r="120" spans="1:9" s="8" customFormat="1" ht="17.25" customHeight="1">
      <c r="A120" s="28" t="s">
        <v>140</v>
      </c>
      <c r="B120" s="29" t="str">
        <f>'Plan. Elet.Reforma.Predio.D'!B119</f>
        <v>Junção interna reta para perfilado</v>
      </c>
      <c r="C120" s="34">
        <f>'Plan. Elet.Reforma.Predio.D'!D119</f>
        <v>26</v>
      </c>
      <c r="D120" s="76">
        <f>'Plan. Elet.Reforma.Predio.D'!E119</f>
        <v>0</v>
      </c>
      <c r="E120" s="76">
        <f>'Plan. Elet.Reforma.Predio.D'!F119</f>
        <v>0</v>
      </c>
      <c r="F120" s="76">
        <f>(D120+E120)*(1+'Plan. Elet.Reforma.Predio.D'!H119)*C120</f>
        <v>0</v>
      </c>
      <c r="G120" s="107"/>
      <c r="H120" s="107"/>
      <c r="I120" s="14">
        <f t="shared" si="2"/>
        <v>0</v>
      </c>
    </row>
    <row r="121" spans="1:9" s="8" customFormat="1" ht="17.25" customHeight="1">
      <c r="A121" s="28" t="s">
        <v>141</v>
      </c>
      <c r="B121" s="29" t="str">
        <f>'Plan. Elet.Reforma.Predio.D'!B120</f>
        <v>Parafuso Aço Chumbador Parabolt 3/8" X 75MM</v>
      </c>
      <c r="C121" s="34">
        <f>'Plan. Elet.Reforma.Predio.D'!D120</f>
        <v>1</v>
      </c>
      <c r="D121" s="76">
        <f>'Plan. Elet.Reforma.Predio.D'!E120</f>
        <v>0</v>
      </c>
      <c r="E121" s="76">
        <f>'Plan. Elet.Reforma.Predio.D'!F120</f>
        <v>0</v>
      </c>
      <c r="F121" s="76">
        <f>(D121+E121)*(1+'Plan. Elet.Reforma.Predio.D'!H120)*C121</f>
        <v>0</v>
      </c>
      <c r="G121" s="107"/>
      <c r="H121" s="107"/>
      <c r="I121" s="14">
        <f t="shared" si="2"/>
        <v>0</v>
      </c>
    </row>
    <row r="122" spans="1:9" s="8" customFormat="1" ht="17.25" customHeight="1">
      <c r="A122" s="28" t="s">
        <v>142</v>
      </c>
      <c r="B122" s="29" t="str">
        <f>'Plan. Elet.Reforma.Predio.D'!B121</f>
        <v>Parafuso Cabeça Lentilha, porca e arruelas p/ eletrocalha.</v>
      </c>
      <c r="C122" s="34">
        <f>'Plan. Elet.Reforma.Predio.D'!D121</f>
        <v>1</v>
      </c>
      <c r="D122" s="76">
        <f>'Plan. Elet.Reforma.Predio.D'!E121</f>
        <v>0</v>
      </c>
      <c r="E122" s="76">
        <f>'Plan. Elet.Reforma.Predio.D'!F121</f>
        <v>0</v>
      </c>
      <c r="F122" s="76">
        <f>(D122+E122)*(1+'Plan. Elet.Reforma.Predio.D'!H121)*C122</f>
        <v>0</v>
      </c>
      <c r="G122" s="107"/>
      <c r="H122" s="107"/>
      <c r="I122" s="14">
        <f t="shared" si="2"/>
        <v>0</v>
      </c>
    </row>
    <row r="123" spans="1:9" s="8" customFormat="1" ht="17.25" customHeight="1">
      <c r="A123" s="28" t="s">
        <v>143</v>
      </c>
      <c r="B123" s="29" t="str">
        <f>'Plan. Elet.Reforma.Predio.D'!B122</f>
        <v>Parafuso fenda galvan. cab. panela 4,8x45mm autoatarrachante</v>
      </c>
      <c r="C123" s="34">
        <f>'Plan. Elet.Reforma.Predio.D'!D122</f>
        <v>3</v>
      </c>
      <c r="D123" s="76">
        <f>'Plan. Elet.Reforma.Predio.D'!E122</f>
        <v>0</v>
      </c>
      <c r="E123" s="76">
        <f>'Plan. Elet.Reforma.Predio.D'!F122</f>
        <v>0</v>
      </c>
      <c r="F123" s="76">
        <f>(D123+E123)*(1+'Plan. Elet.Reforma.Predio.D'!H122)*C123</f>
        <v>0</v>
      </c>
      <c r="G123" s="107"/>
      <c r="H123" s="107"/>
      <c r="I123" s="14">
        <f t="shared" si="2"/>
        <v>0</v>
      </c>
    </row>
    <row r="124" spans="1:9" s="8" customFormat="1" ht="17.25" customHeight="1">
      <c r="A124" s="28" t="s">
        <v>144</v>
      </c>
      <c r="B124" s="29" t="str">
        <f>'Plan. Elet.Reforma.Predio.D'!B123</f>
        <v>Parafuso galvan. cab. sext. 3/8"x2.1/2" rosca soberba</v>
      </c>
      <c r="C124" s="34">
        <f>'Plan. Elet.Reforma.Predio.D'!D123</f>
        <v>1</v>
      </c>
      <c r="D124" s="76">
        <f>'Plan. Elet.Reforma.Predio.D'!E123</f>
        <v>0</v>
      </c>
      <c r="E124" s="76">
        <f>'Plan. Elet.Reforma.Predio.D'!F123</f>
        <v>0</v>
      </c>
      <c r="F124" s="76">
        <f>(D124+E124)*(1+'Plan. Elet.Reforma.Predio.D'!H123)*C124</f>
        <v>0</v>
      </c>
      <c r="G124" s="107"/>
      <c r="H124" s="107"/>
      <c r="I124" s="14">
        <f t="shared" si="2"/>
        <v>0</v>
      </c>
    </row>
    <row r="125" spans="1:9" s="8" customFormat="1" ht="17.25" customHeight="1">
      <c r="A125" s="28" t="s">
        <v>145</v>
      </c>
      <c r="B125" s="29" t="str">
        <f>'Plan. Elet.Reforma.Predio.D'!B124</f>
        <v>Parafuso galvan. cab. sext. 3/8"x2.1/2" rosca total WW</v>
      </c>
      <c r="C125" s="34">
        <f>'Plan. Elet.Reforma.Predio.D'!D124</f>
        <v>1</v>
      </c>
      <c r="D125" s="76">
        <f>'Plan. Elet.Reforma.Predio.D'!E124</f>
        <v>0</v>
      </c>
      <c r="E125" s="76">
        <f>'Plan. Elet.Reforma.Predio.D'!F124</f>
        <v>0</v>
      </c>
      <c r="F125" s="76">
        <f>(D125+E125)*(1+'Plan. Elet.Reforma.Predio.D'!H124)*C125</f>
        <v>0</v>
      </c>
      <c r="G125" s="107"/>
      <c r="H125" s="107"/>
      <c r="I125" s="14">
        <f t="shared" si="2"/>
        <v>0</v>
      </c>
    </row>
    <row r="126" spans="1:9" s="8" customFormat="1" ht="17.25" customHeight="1">
      <c r="A126" s="28" t="s">
        <v>146</v>
      </c>
      <c r="B126" s="29" t="str">
        <f>'Plan. Elet.Reforma.Predio.D'!B125</f>
        <v>Parafuso galvan. cabeça lentilha 1/4"x5/8" máquina rosca total</v>
      </c>
      <c r="C126" s="34">
        <f>'Plan. Elet.Reforma.Predio.D'!D125</f>
        <v>2</v>
      </c>
      <c r="D126" s="76">
        <f>'Plan. Elet.Reforma.Predio.D'!E125</f>
        <v>0</v>
      </c>
      <c r="E126" s="76">
        <f>'Plan. Elet.Reforma.Predio.D'!F125</f>
        <v>0</v>
      </c>
      <c r="F126" s="76">
        <f>(D126+E126)*(1+'Plan. Elet.Reforma.Predio.D'!H125)*C126</f>
        <v>0</v>
      </c>
      <c r="G126" s="107"/>
      <c r="H126" s="107"/>
      <c r="I126" s="14">
        <f t="shared" si="2"/>
        <v>0</v>
      </c>
    </row>
    <row r="127" spans="1:9" s="8" customFormat="1" ht="17.25" customHeight="1">
      <c r="A127" s="28" t="s">
        <v>147</v>
      </c>
      <c r="B127" s="29" t="str">
        <f>'Plan. Elet.Reforma.Predio.D'!B126</f>
        <v>Perfilado perfurado aba virada 38x38mm chapa 16 - barra de 6,00m</v>
      </c>
      <c r="C127" s="34">
        <f>'Plan. Elet.Reforma.Predio.D'!D126</f>
        <v>13</v>
      </c>
      <c r="D127" s="76">
        <f>'Plan. Elet.Reforma.Predio.D'!E126</f>
        <v>0</v>
      </c>
      <c r="E127" s="76">
        <f>'Plan. Elet.Reforma.Predio.D'!F126</f>
        <v>0</v>
      </c>
      <c r="F127" s="76">
        <f>(D127+E127)*(1+'Plan. Elet.Reforma.Predio.D'!H126)*C127</f>
        <v>0</v>
      </c>
      <c r="G127" s="107"/>
      <c r="H127" s="107"/>
      <c r="I127" s="14">
        <f t="shared" si="2"/>
        <v>0</v>
      </c>
    </row>
    <row r="128" spans="1:9" s="8" customFormat="1" ht="17.25" customHeight="1">
      <c r="A128" s="28" t="s">
        <v>148</v>
      </c>
      <c r="B128" s="29" t="str">
        <f>'Plan. Elet.Reforma.Predio.D'!B127</f>
        <v>Porca sextavada galvan. 1/4"</v>
      </c>
      <c r="C128" s="34">
        <f>'Plan. Elet.Reforma.Predio.D'!D127</f>
        <v>1</v>
      </c>
      <c r="D128" s="76">
        <f>'Plan. Elet.Reforma.Predio.D'!E127</f>
        <v>0</v>
      </c>
      <c r="E128" s="76">
        <f>'Plan. Elet.Reforma.Predio.D'!F127</f>
        <v>0</v>
      </c>
      <c r="F128" s="76">
        <f>(D128+E128)*(1+'Plan. Elet.Reforma.Predio.D'!H127)*C128</f>
        <v>0</v>
      </c>
      <c r="G128" s="107"/>
      <c r="H128" s="107"/>
      <c r="I128" s="14">
        <f t="shared" si="2"/>
        <v>0</v>
      </c>
    </row>
    <row r="129" spans="1:9" s="8" customFormat="1" ht="17.25" customHeight="1">
      <c r="A129" s="28" t="s">
        <v>149</v>
      </c>
      <c r="B129" s="29" t="str">
        <f>'Plan. Elet.Reforma.Predio.D'!B128</f>
        <v>Porca sextavada galvan. 3/8"</v>
      </c>
      <c r="C129" s="34">
        <f>'Plan. Elet.Reforma.Predio.D'!D128</f>
        <v>1</v>
      </c>
      <c r="D129" s="76">
        <f>'Plan. Elet.Reforma.Predio.D'!E128</f>
        <v>0</v>
      </c>
      <c r="E129" s="76">
        <f>'Plan. Elet.Reforma.Predio.D'!F128</f>
        <v>0</v>
      </c>
      <c r="F129" s="76">
        <f>(D129+E129)*(1+'Plan. Elet.Reforma.Predio.D'!H128)*C129</f>
        <v>0</v>
      </c>
      <c r="G129" s="107"/>
      <c r="H129" s="107"/>
      <c r="I129" s="14">
        <f t="shared" si="2"/>
        <v>0</v>
      </c>
    </row>
    <row r="130" spans="1:9" s="8" customFormat="1" ht="17.25" customHeight="1">
      <c r="A130" s="28" t="s">
        <v>150</v>
      </c>
      <c r="B130" s="29" t="str">
        <f>'Plan. Elet.Reforma.Predio.D'!B129</f>
        <v>Saida Lateral - perfilado 38x38mm p/ eletroduto 3/4"</v>
      </c>
      <c r="C130" s="34">
        <f>'Plan. Elet.Reforma.Predio.D'!D129</f>
        <v>7</v>
      </c>
      <c r="D130" s="76">
        <f>'Plan. Elet.Reforma.Predio.D'!E129</f>
        <v>0</v>
      </c>
      <c r="E130" s="76">
        <f>'Plan. Elet.Reforma.Predio.D'!F129</f>
        <v>0</v>
      </c>
      <c r="F130" s="76">
        <f>(D130+E130)*(1+'Plan. Elet.Reforma.Predio.D'!H129)*C130</f>
        <v>0</v>
      </c>
      <c r="G130" s="107"/>
      <c r="H130" s="107"/>
      <c r="I130" s="14">
        <f>SUM(G130:H130)</f>
        <v>0</v>
      </c>
    </row>
    <row r="131" spans="1:9" s="8" customFormat="1" ht="17.25" customHeight="1">
      <c r="A131" s="28" t="s">
        <v>151</v>
      </c>
      <c r="B131" s="29" t="str">
        <f>'Plan. Elet.Reforma.Predio.D'!B130</f>
        <v>Saída p/ perfilado 38x38mm em eletrocalha (acoplamento)</v>
      </c>
      <c r="C131" s="34">
        <f>'Plan. Elet.Reforma.Predio.D'!D130</f>
        <v>8</v>
      </c>
      <c r="D131" s="76">
        <f>'Plan. Elet.Reforma.Predio.D'!E130</f>
        <v>0</v>
      </c>
      <c r="E131" s="76">
        <f>'Plan. Elet.Reforma.Predio.D'!F130</f>
        <v>0</v>
      </c>
      <c r="F131" s="76">
        <f>(D131+E131)*(1+'Plan. Elet.Reforma.Predio.D'!H130)*C131</f>
        <v>0</v>
      </c>
      <c r="G131" s="107"/>
      <c r="H131" s="107"/>
      <c r="I131" s="14">
        <f>SUM(G131:H131)</f>
        <v>0</v>
      </c>
    </row>
    <row r="132" spans="1:9" s="8" customFormat="1" ht="17.25" customHeight="1">
      <c r="A132" s="28" t="s">
        <v>152</v>
      </c>
      <c r="B132" s="29" t="str">
        <f>'Plan. Elet.Reforma.Predio.D'!B131</f>
        <v>Suspensão vertical  para eletrocalha 100x50mm</v>
      </c>
      <c r="C132" s="34">
        <f>'Plan. Elet.Reforma.Predio.D'!D131</f>
        <v>2</v>
      </c>
      <c r="D132" s="76">
        <f>'Plan. Elet.Reforma.Predio.D'!E131</f>
        <v>0</v>
      </c>
      <c r="E132" s="76">
        <f>'Plan. Elet.Reforma.Predio.D'!F131</f>
        <v>0</v>
      </c>
      <c r="F132" s="76">
        <f>(D132+E132)*(1+'Plan. Elet.Reforma.Predio.D'!H131)*C132</f>
        <v>0</v>
      </c>
      <c r="G132" s="107"/>
      <c r="H132" s="107"/>
      <c r="I132" s="14">
        <f>SUM(G132:H132)</f>
        <v>0</v>
      </c>
    </row>
    <row r="133" spans="1:9" s="8" customFormat="1" ht="17.25" customHeight="1">
      <c r="A133" s="28" t="s">
        <v>153</v>
      </c>
      <c r="B133" s="29" t="str">
        <f>'Plan. Elet.Reforma.Predio.D'!B132</f>
        <v>Tampa alumínio p/ condulete 3/4"  p/ 2 pontos RJ45</v>
      </c>
      <c r="C133" s="34">
        <f>'Plan. Elet.Reforma.Predio.D'!D132</f>
        <v>23</v>
      </c>
      <c r="D133" s="76">
        <f>'Plan. Elet.Reforma.Predio.D'!E132</f>
        <v>0</v>
      </c>
      <c r="E133" s="76">
        <f>'Plan. Elet.Reforma.Predio.D'!F132</f>
        <v>0</v>
      </c>
      <c r="F133" s="76">
        <f>(D133+E133)*(1+'Plan. Elet.Reforma.Predio.D'!H132)*C133</f>
        <v>0</v>
      </c>
      <c r="G133" s="107"/>
      <c r="H133" s="107"/>
      <c r="I133" s="14">
        <f>SUM(G133:H133)</f>
        <v>0</v>
      </c>
    </row>
    <row r="134" spans="1:9" s="8" customFormat="1" ht="17.25" customHeight="1">
      <c r="A134" s="28" t="s">
        <v>154</v>
      </c>
      <c r="B134" s="29" t="str">
        <f>'Plan. Elet.Reforma.Predio.D'!B133</f>
        <v>Vergalhão galvan. rosca total 1/4"x 3m</v>
      </c>
      <c r="C134" s="34">
        <f>'Plan. Elet.Reforma.Predio.D'!D133</f>
        <v>7</v>
      </c>
      <c r="D134" s="76">
        <f>'Plan. Elet.Reforma.Predio.D'!E133</f>
        <v>0</v>
      </c>
      <c r="E134" s="76">
        <f>'Plan. Elet.Reforma.Predio.D'!F133</f>
        <v>0</v>
      </c>
      <c r="F134" s="76">
        <f>(D134+E134)*(1+'Plan. Elet.Reforma.Predio.D'!H133)*C134</f>
        <v>0</v>
      </c>
      <c r="G134" s="107"/>
      <c r="H134" s="107"/>
      <c r="I134" s="14">
        <f>SUM(G134:H134)</f>
        <v>0</v>
      </c>
    </row>
    <row r="135" spans="1:9" s="8" customFormat="1" ht="17.25" customHeight="1">
      <c r="A135" s="28"/>
      <c r="B135" s="31" t="str">
        <f>'Plan. Elet.Reforma.Predio.D'!B134</f>
        <v>Subtotal</v>
      </c>
      <c r="C135" s="34"/>
      <c r="D135" s="25">
        <f>SUMPRODUCT(C104:C134,D104:D134)*(1+'Plan. Elet.Reforma.Predio.D'!H9)</f>
        <v>0</v>
      </c>
      <c r="E135" s="25">
        <f>SUMPRODUCT(C104:C134,E104:E134)*(1+'Plan. Elet.Reforma.Predio.D'!H9)</f>
        <v>0</v>
      </c>
      <c r="F135" s="25">
        <f>SUM(F104:F134)</f>
        <v>0</v>
      </c>
      <c r="G135" s="25">
        <f>SUMPRODUCT(G104:G134,F104:F134)</f>
        <v>0</v>
      </c>
      <c r="H135" s="25">
        <f>SUMPRODUCT(F104:F134,H104:H134)</f>
        <v>0</v>
      </c>
      <c r="I135" s="78">
        <f>G135+H135</f>
        <v>0</v>
      </c>
    </row>
    <row r="136" spans="1:9" s="8" customFormat="1" ht="17.25" customHeight="1">
      <c r="A136" s="28"/>
      <c r="B136" s="29"/>
      <c r="C136" s="34"/>
      <c r="D136" s="43"/>
      <c r="E136" s="43"/>
      <c r="F136" s="43"/>
      <c r="G136" s="77"/>
      <c r="H136" s="77"/>
      <c r="I136" s="14"/>
    </row>
    <row r="137" spans="1:9" s="8" customFormat="1" ht="17.25" customHeight="1">
      <c r="A137" s="28"/>
      <c r="B137" s="31" t="str">
        <f>'Plan. Elet.Reforma.Predio.D'!B136</f>
        <v>Instalações Elétricas -  Sala D 307</v>
      </c>
      <c r="C137" s="34"/>
      <c r="D137" s="43"/>
      <c r="E137" s="43"/>
      <c r="F137" s="43"/>
      <c r="G137" s="13"/>
      <c r="H137" s="13"/>
      <c r="I137" s="14"/>
    </row>
    <row r="138" spans="1:9" s="8" customFormat="1" ht="17.25" customHeight="1">
      <c r="A138" s="28" t="s">
        <v>155</v>
      </c>
      <c r="B138" s="29" t="str">
        <f>'Plan. Elet.Reforma.Predio.D'!B137</f>
        <v>Acoplamento para Perfilado 38x38mm (sapata quadrada)</v>
      </c>
      <c r="C138" s="34">
        <f>'Plan. Elet.Reforma.Predio.D'!D137</f>
        <v>15</v>
      </c>
      <c r="D138" s="76">
        <f>'Plan. Elet.Reforma.Predio.D'!E137</f>
        <v>0</v>
      </c>
      <c r="E138" s="76">
        <f>'Plan. Elet.Reforma.Predio.D'!F137</f>
        <v>0</v>
      </c>
      <c r="F138" s="76">
        <f>(D138+E138)*(1+'Plan. Elet.Reforma.Predio.D'!H137)*C138</f>
        <v>0</v>
      </c>
      <c r="G138" s="107"/>
      <c r="H138" s="107"/>
      <c r="I138" s="14">
        <f>SUM(G138:H138)</f>
        <v>0</v>
      </c>
    </row>
    <row r="139" spans="1:9" s="8" customFormat="1" ht="17.25" customHeight="1">
      <c r="A139" s="28" t="s">
        <v>156</v>
      </c>
      <c r="B139" s="29" t="str">
        <f>'Plan. Elet.Reforma.Predio.D'!B138</f>
        <v>Adaptador eletroduto metalico leve 3/4" (conector unidut cônico com porca)</v>
      </c>
      <c r="C139" s="34">
        <f>'Plan. Elet.Reforma.Predio.D'!D138</f>
        <v>168</v>
      </c>
      <c r="D139" s="76">
        <f>'Plan. Elet.Reforma.Predio.D'!E138</f>
        <v>0</v>
      </c>
      <c r="E139" s="76">
        <f>'Plan. Elet.Reforma.Predio.D'!F138</f>
        <v>0</v>
      </c>
      <c r="F139" s="76">
        <f>(D139+E139)*(1+'Plan. Elet.Reforma.Predio.D'!H138)*C139</f>
        <v>0</v>
      </c>
      <c r="G139" s="107"/>
      <c r="H139" s="107"/>
      <c r="I139" s="14">
        <f aca="true" t="shared" si="3" ref="I139:I174">SUM(G139:H139)</f>
        <v>0</v>
      </c>
    </row>
    <row r="140" spans="1:9" s="8" customFormat="1" ht="17.25" customHeight="1">
      <c r="A140" s="28" t="s">
        <v>157</v>
      </c>
      <c r="B140" s="29" t="str">
        <f>'Plan. Elet.Reforma.Predio.D'!B139</f>
        <v>Arruela de lisa galvan. 1/4"</v>
      </c>
      <c r="C140" s="34">
        <f>'Plan. Elet.Reforma.Predio.D'!D139</f>
        <v>1</v>
      </c>
      <c r="D140" s="76">
        <f>'Plan. Elet.Reforma.Predio.D'!E139</f>
        <v>0</v>
      </c>
      <c r="E140" s="76">
        <f>'Plan. Elet.Reforma.Predio.D'!F139</f>
        <v>0</v>
      </c>
      <c r="F140" s="76">
        <f>(D140+E140)*(1+'Plan. Elet.Reforma.Predio.D'!H139)*C140</f>
        <v>0</v>
      </c>
      <c r="G140" s="107"/>
      <c r="H140" s="107"/>
      <c r="I140" s="14">
        <f t="shared" si="3"/>
        <v>0</v>
      </c>
    </row>
    <row r="141" spans="1:9" s="8" customFormat="1" ht="17.25" customHeight="1">
      <c r="A141" s="28" t="s">
        <v>160</v>
      </c>
      <c r="B141" s="29" t="str">
        <f>'Plan. Elet.Reforma.Predio.D'!B140</f>
        <v>Arruela de lisa galvan. 3/8"</v>
      </c>
      <c r="C141" s="34">
        <f>'Plan. Elet.Reforma.Predio.D'!D140</f>
        <v>1</v>
      </c>
      <c r="D141" s="76">
        <f>'Plan. Elet.Reforma.Predio.D'!E140</f>
        <v>0</v>
      </c>
      <c r="E141" s="76">
        <f>'Plan. Elet.Reforma.Predio.D'!F140</f>
        <v>0</v>
      </c>
      <c r="F141" s="76">
        <f>(D141+E141)*(1+'Plan. Elet.Reforma.Predio.D'!H140)*C141</f>
        <v>0</v>
      </c>
      <c r="G141" s="107"/>
      <c r="H141" s="107"/>
      <c r="I141" s="14">
        <f t="shared" si="3"/>
        <v>0</v>
      </c>
    </row>
    <row r="142" spans="1:9" s="8" customFormat="1" ht="17.25" customHeight="1">
      <c r="A142" s="28" t="s">
        <v>161</v>
      </c>
      <c r="B142" s="29" t="str">
        <f>'Plan. Elet.Reforma.Predio.D'!B141</f>
        <v>Arruela de pressão galvan. 1/4"</v>
      </c>
      <c r="C142" s="34">
        <f>'Plan. Elet.Reforma.Predio.D'!D141</f>
        <v>1</v>
      </c>
      <c r="D142" s="76">
        <f>'Plan. Elet.Reforma.Predio.D'!E141</f>
        <v>0</v>
      </c>
      <c r="E142" s="76">
        <f>'Plan. Elet.Reforma.Predio.D'!F141</f>
        <v>0</v>
      </c>
      <c r="F142" s="76">
        <f>(D142+E142)*(1+'Plan. Elet.Reforma.Predio.D'!H141)*C142</f>
        <v>0</v>
      </c>
      <c r="G142" s="107"/>
      <c r="H142" s="107"/>
      <c r="I142" s="14">
        <f t="shared" si="3"/>
        <v>0</v>
      </c>
    </row>
    <row r="143" spans="1:9" s="8" customFormat="1" ht="17.25" customHeight="1">
      <c r="A143" s="28" t="s">
        <v>176</v>
      </c>
      <c r="B143" s="29" t="str">
        <f>'Plan. Elet.Reforma.Predio.D'!B142</f>
        <v>Arruela de pressão galvan. 3/8"</v>
      </c>
      <c r="C143" s="34">
        <f>'Plan. Elet.Reforma.Predio.D'!D142</f>
        <v>1</v>
      </c>
      <c r="D143" s="76">
        <f>'Plan. Elet.Reforma.Predio.D'!E142</f>
        <v>0</v>
      </c>
      <c r="E143" s="76">
        <f>'Plan. Elet.Reforma.Predio.D'!F142</f>
        <v>0</v>
      </c>
      <c r="F143" s="76">
        <f>(D143+E143)*(1+'Plan. Elet.Reforma.Predio.D'!H142)*C143</f>
        <v>0</v>
      </c>
      <c r="G143" s="107"/>
      <c r="H143" s="107"/>
      <c r="I143" s="14">
        <f t="shared" si="3"/>
        <v>0</v>
      </c>
    </row>
    <row r="144" spans="1:9" s="8" customFormat="1" ht="17.25" customHeight="1">
      <c r="A144" s="28" t="s">
        <v>162</v>
      </c>
      <c r="B144" s="29" t="str">
        <f>'Plan. Elet.Reforma.Predio.D'!B143</f>
        <v>Braçadeira eletroduto metálico 3/4" tipo cunha</v>
      </c>
      <c r="C144" s="34">
        <f>'Plan. Elet.Reforma.Predio.D'!D143</f>
        <v>110</v>
      </c>
      <c r="D144" s="76">
        <f>'Plan. Elet.Reforma.Predio.D'!E143</f>
        <v>0</v>
      </c>
      <c r="E144" s="76">
        <f>'Plan. Elet.Reforma.Predio.D'!F143</f>
        <v>0</v>
      </c>
      <c r="F144" s="76">
        <f>(D144+E144)*(1+'Plan. Elet.Reforma.Predio.D'!H143)*C144</f>
        <v>0</v>
      </c>
      <c r="G144" s="107"/>
      <c r="H144" s="107"/>
      <c r="I144" s="14">
        <f t="shared" si="3"/>
        <v>0</v>
      </c>
    </row>
    <row r="145" spans="1:9" s="8" customFormat="1" ht="17.25" customHeight="1">
      <c r="A145" s="28" t="s">
        <v>163</v>
      </c>
      <c r="B145" s="29" t="str">
        <f>'Plan. Elet.Reforma.Predio.D'!B144</f>
        <v>Bucha de nylon S8</v>
      </c>
      <c r="C145" s="34">
        <f>'Plan. Elet.Reforma.Predio.D'!D144</f>
        <v>4</v>
      </c>
      <c r="D145" s="76">
        <f>'Plan. Elet.Reforma.Predio.D'!E144</f>
        <v>0</v>
      </c>
      <c r="E145" s="76">
        <f>'Plan. Elet.Reforma.Predio.D'!F144</f>
        <v>0</v>
      </c>
      <c r="F145" s="76">
        <f>(D145+E145)*(1+'Plan. Elet.Reforma.Predio.D'!H144)*C145</f>
        <v>0</v>
      </c>
      <c r="G145" s="107"/>
      <c r="H145" s="107"/>
      <c r="I145" s="14">
        <f t="shared" si="3"/>
        <v>0</v>
      </c>
    </row>
    <row r="146" spans="1:9" s="8" customFormat="1" ht="17.25" customHeight="1">
      <c r="A146" s="28" t="s">
        <v>164</v>
      </c>
      <c r="B146" s="29" t="str">
        <f>'Plan. Elet.Reforma.Predio.D'!B145</f>
        <v>Cabo unipolar (cobre) isol. HEPR -ench. EVA-  0.6/1KV 25mm2 -preto</v>
      </c>
      <c r="C146" s="34">
        <f>'Plan. Elet.Reforma.Predio.D'!D145</f>
        <v>11</v>
      </c>
      <c r="D146" s="76">
        <f>'Plan. Elet.Reforma.Predio.D'!E145</f>
        <v>0</v>
      </c>
      <c r="E146" s="76">
        <f>'Plan. Elet.Reforma.Predio.D'!F145</f>
        <v>0</v>
      </c>
      <c r="F146" s="76">
        <f>(D146+E146)*(1+'Plan. Elet.Reforma.Predio.D'!H145)*C146</f>
        <v>0</v>
      </c>
      <c r="G146" s="107"/>
      <c r="H146" s="107"/>
      <c r="I146" s="14">
        <f t="shared" si="3"/>
        <v>0</v>
      </c>
    </row>
    <row r="147" spans="1:9" s="8" customFormat="1" ht="17.25" customHeight="1">
      <c r="A147" s="28" t="s">
        <v>165</v>
      </c>
      <c r="B147" s="29" t="str">
        <f>'Plan. Elet.Reforma.Predio.D'!B146</f>
        <v>Cabo unipolar (cobre) isol. HEPR-ench. EVA- 0.6/1KV 25mm2 - azul claro</v>
      </c>
      <c r="C147" s="34">
        <f>'Plan. Elet.Reforma.Predio.D'!D146</f>
        <v>4</v>
      </c>
      <c r="D147" s="76">
        <f>'Plan. Elet.Reforma.Predio.D'!E146</f>
        <v>0</v>
      </c>
      <c r="E147" s="76">
        <f>'Plan. Elet.Reforma.Predio.D'!F146</f>
        <v>0</v>
      </c>
      <c r="F147" s="76">
        <f>(D147+E147)*(1+'Plan. Elet.Reforma.Predio.D'!H146)*C147</f>
        <v>0</v>
      </c>
      <c r="G147" s="107"/>
      <c r="H147" s="107"/>
      <c r="I147" s="14">
        <f t="shared" si="3"/>
        <v>0</v>
      </c>
    </row>
    <row r="148" spans="1:9" s="8" customFormat="1" ht="17.25" customHeight="1">
      <c r="A148" s="28" t="s">
        <v>166</v>
      </c>
      <c r="B148" s="29" t="str">
        <f>'Plan. Elet.Reforma.Predio.D'!B147</f>
        <v>Cabo unipolar (cobre) isol. PVC- 450/750V 2.5mm²- amarelo</v>
      </c>
      <c r="C148" s="34">
        <f>'Plan. Elet.Reforma.Predio.D'!D147</f>
        <v>152</v>
      </c>
      <c r="D148" s="76">
        <f>'Plan. Elet.Reforma.Predio.D'!E147</f>
        <v>0</v>
      </c>
      <c r="E148" s="76">
        <f>'Plan. Elet.Reforma.Predio.D'!F147</f>
        <v>0</v>
      </c>
      <c r="F148" s="76">
        <f>(D148+E148)*(1+'Plan. Elet.Reforma.Predio.D'!H147)*C148</f>
        <v>0</v>
      </c>
      <c r="G148" s="107"/>
      <c r="H148" s="107"/>
      <c r="I148" s="14">
        <f t="shared" si="3"/>
        <v>0</v>
      </c>
    </row>
    <row r="149" spans="1:9" s="8" customFormat="1" ht="17.25" customHeight="1">
      <c r="A149" s="28" t="s">
        <v>167</v>
      </c>
      <c r="B149" s="29" t="str">
        <f>'Plan. Elet.Reforma.Predio.D'!B148</f>
        <v>Cabo unipolar (cobre) isol. PVC- 450/750V 2.5mm²- preto</v>
      </c>
      <c r="C149" s="34">
        <f>'Plan. Elet.Reforma.Predio.D'!D148</f>
        <v>368</v>
      </c>
      <c r="D149" s="76">
        <f>'Plan. Elet.Reforma.Predio.D'!E148</f>
        <v>0</v>
      </c>
      <c r="E149" s="76">
        <f>'Plan. Elet.Reforma.Predio.D'!F148</f>
        <v>0</v>
      </c>
      <c r="F149" s="76">
        <f>(D149+E149)*(1+'Plan. Elet.Reforma.Predio.D'!H148)*C149</f>
        <v>0</v>
      </c>
      <c r="G149" s="107"/>
      <c r="H149" s="107"/>
      <c r="I149" s="14">
        <f t="shared" si="3"/>
        <v>0</v>
      </c>
    </row>
    <row r="150" spans="1:9" s="8" customFormat="1" ht="17.25" customHeight="1">
      <c r="A150" s="28" t="s">
        <v>177</v>
      </c>
      <c r="B150" s="29" t="str">
        <f>'Plan. Elet.Reforma.Predio.D'!B149</f>
        <v>Cabo Unipolar (cobre) Isol.HEPR - ench.EVA - 0,6/1kV 16 mm² -verde -amarelo</v>
      </c>
      <c r="C150" s="34">
        <f>'Plan. Elet.Reforma.Predio.D'!D149</f>
        <v>4</v>
      </c>
      <c r="D150" s="76">
        <f>'Plan. Elet.Reforma.Predio.D'!E149</f>
        <v>0</v>
      </c>
      <c r="E150" s="76">
        <f>'Plan. Elet.Reforma.Predio.D'!F149</f>
        <v>0</v>
      </c>
      <c r="F150" s="76">
        <f>(D150+E150)*(1+'Plan. Elet.Reforma.Predio.D'!H149)*C150</f>
        <v>0</v>
      </c>
      <c r="G150" s="107"/>
      <c r="H150" s="107"/>
      <c r="I150" s="14">
        <f t="shared" si="3"/>
        <v>0</v>
      </c>
    </row>
    <row r="151" spans="1:9" s="8" customFormat="1" ht="17.25" customHeight="1">
      <c r="A151" s="28" t="s">
        <v>178</v>
      </c>
      <c r="B151" s="29" t="str">
        <f>'Plan. Elet.Reforma.Predio.D'!B150</f>
        <v>Cabo Unipolar (cobre) Isol.HEPR - ench.EVA - 0,6/1kV 4 mm² - Preto</v>
      </c>
      <c r="C151" s="34">
        <f>'Plan. Elet.Reforma.Predio.D'!D150</f>
        <v>218</v>
      </c>
      <c r="D151" s="76">
        <f>'Plan. Elet.Reforma.Predio.D'!E150</f>
        <v>0</v>
      </c>
      <c r="E151" s="76">
        <f>'Plan. Elet.Reforma.Predio.D'!F150</f>
        <v>0</v>
      </c>
      <c r="F151" s="76">
        <f>(D151+E151)*(1+'Plan. Elet.Reforma.Predio.D'!H150)*C151</f>
        <v>0</v>
      </c>
      <c r="G151" s="107"/>
      <c r="H151" s="107"/>
      <c r="I151" s="14">
        <f t="shared" si="3"/>
        <v>0</v>
      </c>
    </row>
    <row r="152" spans="1:9" s="8" customFormat="1" ht="17.25" customHeight="1">
      <c r="A152" s="28" t="s">
        <v>179</v>
      </c>
      <c r="B152" s="29" t="str">
        <f>'Plan. Elet.Reforma.Predio.D'!B151</f>
        <v>Cabo unipolar (cobre) isol.HEPR-ench. EVA- 0.6/1KV 4mm²- azul claro</v>
      </c>
      <c r="C152" s="34">
        <f>'Plan. Elet.Reforma.Predio.D'!D151</f>
        <v>110</v>
      </c>
      <c r="D152" s="76">
        <f>'Plan. Elet.Reforma.Predio.D'!E151</f>
        <v>0</v>
      </c>
      <c r="E152" s="76">
        <f>'Plan. Elet.Reforma.Predio.D'!F151</f>
        <v>0</v>
      </c>
      <c r="F152" s="76">
        <f>(D152+E152)*(1+'Plan. Elet.Reforma.Predio.D'!H151)*C152</f>
        <v>0</v>
      </c>
      <c r="G152" s="107"/>
      <c r="H152" s="107"/>
      <c r="I152" s="14">
        <f t="shared" si="3"/>
        <v>0</v>
      </c>
    </row>
    <row r="153" spans="1:9" s="8" customFormat="1" ht="17.25" customHeight="1">
      <c r="A153" s="28" t="s">
        <v>180</v>
      </c>
      <c r="B153" s="29" t="str">
        <f>'Plan. Elet.Reforma.Predio.D'!B152</f>
        <v>Cabo Unipolar (cobre) Isol.PVC - 450/750V 2.5 mm² - Verde-amarelo</v>
      </c>
      <c r="C153" s="34">
        <f>'Plan. Elet.Reforma.Predio.D'!D152</f>
        <v>240</v>
      </c>
      <c r="D153" s="76">
        <f>'Plan. Elet.Reforma.Predio.D'!E152</f>
        <v>0</v>
      </c>
      <c r="E153" s="76">
        <f>'Plan. Elet.Reforma.Predio.D'!F152</f>
        <v>0</v>
      </c>
      <c r="F153" s="76">
        <f>(D153+E153)*(1+'Plan. Elet.Reforma.Predio.D'!H152)*C153</f>
        <v>0</v>
      </c>
      <c r="G153" s="107"/>
      <c r="H153" s="107"/>
      <c r="I153" s="14">
        <f t="shared" si="3"/>
        <v>0</v>
      </c>
    </row>
    <row r="154" spans="1:9" s="8" customFormat="1" ht="17.25" customHeight="1">
      <c r="A154" s="28" t="s">
        <v>181</v>
      </c>
      <c r="B154" s="29" t="str">
        <f>'Plan. Elet.Reforma.Predio.D'!B153</f>
        <v>Cabo Unipolar (cobre) Isol.PVC - 450/750V 2.5mm² - Azul claro</v>
      </c>
      <c r="C154" s="34">
        <f>'Plan. Elet.Reforma.Predio.D'!D153</f>
        <v>260</v>
      </c>
      <c r="D154" s="76">
        <f>'Plan. Elet.Reforma.Predio.D'!E153</f>
        <v>0</v>
      </c>
      <c r="E154" s="76">
        <f>'Plan. Elet.Reforma.Predio.D'!F153</f>
        <v>0</v>
      </c>
      <c r="F154" s="76">
        <f>(D154+E154)*(1+'Plan. Elet.Reforma.Predio.D'!H153)*C154</f>
        <v>0</v>
      </c>
      <c r="G154" s="107"/>
      <c r="H154" s="107"/>
      <c r="I154" s="14">
        <f t="shared" si="3"/>
        <v>0</v>
      </c>
    </row>
    <row r="155" spans="1:9" s="8" customFormat="1" ht="17.25" customHeight="1">
      <c r="A155" s="28" t="s">
        <v>182</v>
      </c>
      <c r="B155" s="29" t="str">
        <f>'Plan. Elet.Reforma.Predio.D'!B154</f>
        <v>Condulete Alumínio encaixe tipo X 3/4" referente tipo XPW-20 - poliwetzel</v>
      </c>
      <c r="C155" s="34">
        <f>'Plan. Elet.Reforma.Predio.D'!D154</f>
        <v>55</v>
      </c>
      <c r="D155" s="76">
        <f>'Plan. Elet.Reforma.Predio.D'!E154</f>
        <v>0</v>
      </c>
      <c r="E155" s="76">
        <f>'Plan. Elet.Reforma.Predio.D'!F154</f>
        <v>0</v>
      </c>
      <c r="F155" s="76">
        <f>(D155+E155)*(1+'Plan. Elet.Reforma.Predio.D'!H154)*C155</f>
        <v>0</v>
      </c>
      <c r="G155" s="107"/>
      <c r="H155" s="107"/>
      <c r="I155" s="14">
        <f t="shared" si="3"/>
        <v>0</v>
      </c>
    </row>
    <row r="156" spans="1:9" s="8" customFormat="1" ht="17.25" customHeight="1">
      <c r="A156" s="28" t="s">
        <v>183</v>
      </c>
      <c r="B156" s="29" t="str">
        <f>'Plan. Elet.Reforma.Predio.D'!B155</f>
        <v>Conector  parafuso fendido p/ cabo de Cu 120mm2</v>
      </c>
      <c r="C156" s="34">
        <f>'Plan. Elet.Reforma.Predio.D'!D155</f>
        <v>4</v>
      </c>
      <c r="D156" s="76">
        <f>'Plan. Elet.Reforma.Predio.D'!E155</f>
        <v>0</v>
      </c>
      <c r="E156" s="76">
        <f>'Plan. Elet.Reforma.Predio.D'!F155</f>
        <v>0</v>
      </c>
      <c r="F156" s="76">
        <f>(D156+E156)*(1+'Plan. Elet.Reforma.Predio.D'!H155)*C156</f>
        <v>0</v>
      </c>
      <c r="G156" s="107"/>
      <c r="H156" s="107"/>
      <c r="I156" s="14">
        <f t="shared" si="3"/>
        <v>0</v>
      </c>
    </row>
    <row r="157" spans="1:9" s="8" customFormat="1" ht="17.25" customHeight="1">
      <c r="A157" s="28" t="s">
        <v>184</v>
      </c>
      <c r="B157" s="29" t="str">
        <f>'Plan. Elet.Reforma.Predio.D'!B156</f>
        <v>Conector terminal para eletroduto 1 1/2" de aço com porca (unidut)</v>
      </c>
      <c r="C157" s="34">
        <f>'Plan. Elet.Reforma.Predio.D'!D156</f>
        <v>2</v>
      </c>
      <c r="D157" s="76">
        <f>'Plan. Elet.Reforma.Predio.D'!E156</f>
        <v>0</v>
      </c>
      <c r="E157" s="76">
        <f>'Plan. Elet.Reforma.Predio.D'!F156</f>
        <v>0</v>
      </c>
      <c r="F157" s="76">
        <f>(D157+E157)*(1+'Plan. Elet.Reforma.Predio.D'!H156)*C157</f>
        <v>0</v>
      </c>
      <c r="G157" s="107"/>
      <c r="H157" s="107"/>
      <c r="I157" s="14">
        <f t="shared" si="3"/>
        <v>0</v>
      </c>
    </row>
    <row r="158" spans="1:9" s="8" customFormat="1" ht="17.25" customHeight="1">
      <c r="A158" s="28" t="s">
        <v>168</v>
      </c>
      <c r="B158" s="29" t="str">
        <f>'Plan. Elet.Reforma.Predio.D'!B157</f>
        <v>Curva ( longa) 90º ferro galvanizado 3/4"</v>
      </c>
      <c r="C158" s="34">
        <f>'Plan. Elet.Reforma.Predio.D'!D157</f>
        <v>14</v>
      </c>
      <c r="D158" s="76">
        <f>'Plan. Elet.Reforma.Predio.D'!E157</f>
        <v>0</v>
      </c>
      <c r="E158" s="76">
        <f>'Plan. Elet.Reforma.Predio.D'!F157</f>
        <v>0</v>
      </c>
      <c r="F158" s="76">
        <f>(D158+E158)*(1+'Plan. Elet.Reforma.Predio.D'!H157)*C158</f>
        <v>0</v>
      </c>
      <c r="G158" s="107"/>
      <c r="H158" s="107"/>
      <c r="I158" s="14">
        <f t="shared" si="3"/>
        <v>0</v>
      </c>
    </row>
    <row r="159" spans="1:9" s="8" customFormat="1" ht="17.25" customHeight="1">
      <c r="A159" s="28" t="s">
        <v>185</v>
      </c>
      <c r="B159" s="29" t="str">
        <f>'Plan. Elet.Reforma.Predio.D'!B158</f>
        <v>Dinjuntor bipolar termomagnético-  16 A - norma DIN- curva B16A</v>
      </c>
      <c r="C159" s="34">
        <f>'Plan. Elet.Reforma.Predio.D'!D158</f>
        <v>1</v>
      </c>
      <c r="D159" s="76">
        <f>'Plan. Elet.Reforma.Predio.D'!E158</f>
        <v>0</v>
      </c>
      <c r="E159" s="76">
        <f>'Plan. Elet.Reforma.Predio.D'!F158</f>
        <v>0</v>
      </c>
      <c r="F159" s="76">
        <f>(D159+E159)*(1+'Plan. Elet.Reforma.Predio.D'!H158)*C159</f>
        <v>0</v>
      </c>
      <c r="G159" s="107"/>
      <c r="H159" s="107"/>
      <c r="I159" s="14">
        <f t="shared" si="3"/>
        <v>0</v>
      </c>
    </row>
    <row r="160" spans="1:9" s="8" customFormat="1" ht="17.25" customHeight="1">
      <c r="A160" s="28" t="s">
        <v>169</v>
      </c>
      <c r="B160" s="29" t="str">
        <f>'Plan. Elet.Reforma.Predio.D'!B159</f>
        <v>Disjuntor bipolar termomagnético (220 V/127 V) - norma DIN - Curva B 20 A - 5 kA</v>
      </c>
      <c r="C160" s="34">
        <f>'Plan. Elet.Reforma.Predio.D'!D159</f>
        <v>4</v>
      </c>
      <c r="D160" s="76">
        <f>'Plan. Elet.Reforma.Predio.D'!E159</f>
        <v>0</v>
      </c>
      <c r="E160" s="76">
        <f>'Plan. Elet.Reforma.Predio.D'!F159</f>
        <v>0</v>
      </c>
      <c r="F160" s="76">
        <f>(D160+E160)*(1+'Plan. Elet.Reforma.Predio.D'!H159)*C160</f>
        <v>0</v>
      </c>
      <c r="G160" s="107"/>
      <c r="H160" s="107"/>
      <c r="I160" s="14">
        <f t="shared" si="3"/>
        <v>0</v>
      </c>
    </row>
    <row r="161" spans="1:9" s="8" customFormat="1" ht="17.25" customHeight="1">
      <c r="A161" s="28" t="s">
        <v>170</v>
      </c>
      <c r="B161" s="29" t="str">
        <f>'Plan. Elet.Reforma.Predio.D'!B160</f>
        <v>Disjuntor bipolar termomagnético (220 V/127 V) - norma DIN - Curva B 25 A - 5 kA</v>
      </c>
      <c r="C161" s="34">
        <f>'Plan. Elet.Reforma.Predio.D'!D160</f>
        <v>2</v>
      </c>
      <c r="D161" s="76">
        <f>'Plan. Elet.Reforma.Predio.D'!E160</f>
        <v>0</v>
      </c>
      <c r="E161" s="76">
        <f>'Plan. Elet.Reforma.Predio.D'!F160</f>
        <v>0</v>
      </c>
      <c r="F161" s="76">
        <f>(D161+E161)*(1+'Plan. Elet.Reforma.Predio.D'!H160)*C161</f>
        <v>0</v>
      </c>
      <c r="G161" s="107"/>
      <c r="H161" s="107"/>
      <c r="I161" s="14">
        <f t="shared" si="3"/>
        <v>0</v>
      </c>
    </row>
    <row r="162" spans="1:9" s="8" customFormat="1" ht="17.25" customHeight="1">
      <c r="A162" s="28" t="s">
        <v>171</v>
      </c>
      <c r="B162" s="29" t="str">
        <f>'Plan. Elet.Reforma.Predio.D'!B161</f>
        <v>Disjuntor tripolar termomagnético-  70 A industrial</v>
      </c>
      <c r="C162" s="34">
        <f>'Plan. Elet.Reforma.Predio.D'!D161</f>
        <v>1</v>
      </c>
      <c r="D162" s="76">
        <f>'Plan. Elet.Reforma.Predio.D'!E161</f>
        <v>0</v>
      </c>
      <c r="E162" s="76">
        <f>'Plan. Elet.Reforma.Predio.D'!F161</f>
        <v>0</v>
      </c>
      <c r="F162" s="76">
        <f>(D162+E162)*(1+'Plan. Elet.Reforma.Predio.D'!H161)*C162</f>
        <v>0</v>
      </c>
      <c r="G162" s="107"/>
      <c r="H162" s="107"/>
      <c r="I162" s="14">
        <f t="shared" si="3"/>
        <v>0</v>
      </c>
    </row>
    <row r="163" spans="1:9" s="8" customFormat="1" ht="17.25" customHeight="1">
      <c r="A163" s="28" t="s">
        <v>172</v>
      </c>
      <c r="B163" s="29" t="str">
        <f>'Plan. Elet.Reforma.Predio.D'!B162</f>
        <v>Disjuntor unipolar termomagnético- 16A- norma Din- curva B16A</v>
      </c>
      <c r="C163" s="34">
        <f>'Plan. Elet.Reforma.Predio.D'!D162</f>
        <v>2</v>
      </c>
      <c r="D163" s="76">
        <f>'Plan. Elet.Reforma.Predio.D'!E162</f>
        <v>0</v>
      </c>
      <c r="E163" s="76">
        <f>'Plan. Elet.Reforma.Predio.D'!F162</f>
        <v>0</v>
      </c>
      <c r="F163" s="76">
        <f>(D163+E163)*(1+'Plan. Elet.Reforma.Predio.D'!H162)*C163</f>
        <v>0</v>
      </c>
      <c r="G163" s="107"/>
      <c r="H163" s="107"/>
      <c r="I163" s="14">
        <f t="shared" si="3"/>
        <v>0</v>
      </c>
    </row>
    <row r="164" spans="1:9" s="8" customFormat="1" ht="17.25" customHeight="1">
      <c r="A164" s="28" t="s">
        <v>173</v>
      </c>
      <c r="B164" s="29" t="str">
        <f>'Plan. Elet.Reforma.Predio.D'!B163</f>
        <v>Eletroduto metálico galvanizado, vara 3.0 m 3/4"</v>
      </c>
      <c r="C164" s="34">
        <f>'Plan. Elet.Reforma.Predio.D'!D163</f>
        <v>55</v>
      </c>
      <c r="D164" s="76">
        <f>'Plan. Elet.Reforma.Predio.D'!E163</f>
        <v>0</v>
      </c>
      <c r="E164" s="76">
        <f>'Plan. Elet.Reforma.Predio.D'!F163</f>
        <v>0</v>
      </c>
      <c r="F164" s="76">
        <f>(D164+E164)*(1+'Plan. Elet.Reforma.Predio.D'!H163)*C164</f>
        <v>0</v>
      </c>
      <c r="G164" s="107"/>
      <c r="H164" s="107"/>
      <c r="I164" s="14">
        <f t="shared" si="3"/>
        <v>0</v>
      </c>
    </row>
    <row r="165" spans="1:9" s="8" customFormat="1" ht="17.25" customHeight="1">
      <c r="A165" s="28" t="s">
        <v>174</v>
      </c>
      <c r="B165" s="29" t="str">
        <f>'Plan. Elet.Reforma.Predio.D'!B164</f>
        <v>Eletroduto metálico galvanizado,vara 3.0m  1 1/2""</v>
      </c>
      <c r="C165" s="34">
        <f>'Plan. Elet.Reforma.Predio.D'!D164</f>
        <v>1</v>
      </c>
      <c r="D165" s="76">
        <f>'Plan. Elet.Reforma.Predio.D'!E164</f>
        <v>0</v>
      </c>
      <c r="E165" s="76">
        <f>'Plan. Elet.Reforma.Predio.D'!F164</f>
        <v>0</v>
      </c>
      <c r="F165" s="76">
        <f>(D165+E165)*(1+'Plan. Elet.Reforma.Predio.D'!H164)*C165</f>
        <v>0</v>
      </c>
      <c r="G165" s="107"/>
      <c r="H165" s="107"/>
      <c r="I165" s="14">
        <f t="shared" si="3"/>
        <v>0</v>
      </c>
    </row>
    <row r="166" spans="1:9" s="8" customFormat="1" ht="17.25" customHeight="1">
      <c r="A166" s="28" t="s">
        <v>175</v>
      </c>
      <c r="B166" s="29" t="str">
        <f>'Plan. Elet.Reforma.Predio.D'!B165</f>
        <v>Fita isolante autofusão 20m</v>
      </c>
      <c r="C166" s="34">
        <f>'Plan. Elet.Reforma.Predio.D'!D165</f>
        <v>1</v>
      </c>
      <c r="D166" s="76">
        <f>'Plan. Elet.Reforma.Predio.D'!E165</f>
        <v>0</v>
      </c>
      <c r="E166" s="76">
        <f>'Plan. Elet.Reforma.Predio.D'!F165</f>
        <v>0</v>
      </c>
      <c r="F166" s="76">
        <f>(D166+E166)*(1+'Plan. Elet.Reforma.Predio.D'!H165)*C166</f>
        <v>0</v>
      </c>
      <c r="G166" s="107"/>
      <c r="H166" s="107"/>
      <c r="I166" s="14">
        <f t="shared" si="3"/>
        <v>0</v>
      </c>
    </row>
    <row r="167" spans="1:9" s="8" customFormat="1" ht="17.25" customHeight="1">
      <c r="A167" s="28" t="s">
        <v>297</v>
      </c>
      <c r="B167" s="29" t="str">
        <f>'Plan. Elet.Reforma.Predio.D'!B166</f>
        <v>Fita isolante adesiva antichama em rolo de 20m</v>
      </c>
      <c r="C167" s="34">
        <f>'Plan. Elet.Reforma.Predio.D'!D166</f>
        <v>10</v>
      </c>
      <c r="D167" s="76">
        <f>'Plan. Elet.Reforma.Predio.D'!E166</f>
        <v>0</v>
      </c>
      <c r="E167" s="76">
        <f>'Plan. Elet.Reforma.Predio.D'!F166</f>
        <v>0</v>
      </c>
      <c r="F167" s="76">
        <f>(D167+E167)*(1+'Plan. Elet.Reforma.Predio.D'!H166)*C167</f>
        <v>0</v>
      </c>
      <c r="G167" s="107"/>
      <c r="H167" s="107"/>
      <c r="I167" s="14">
        <f t="shared" si="3"/>
        <v>0</v>
      </c>
    </row>
    <row r="168" spans="1:9" s="8" customFormat="1" ht="17.25" customHeight="1">
      <c r="A168" s="28" t="s">
        <v>298</v>
      </c>
      <c r="B168" s="29" t="str">
        <f>'Plan. Elet.Reforma.Predio.D'!B167</f>
        <v>Iluminação de emergência - aclaramento Autonomia 3h - 150lm</v>
      </c>
      <c r="C168" s="34">
        <f>'Plan. Elet.Reforma.Predio.D'!D167</f>
        <v>1</v>
      </c>
      <c r="D168" s="76">
        <f>'Plan. Elet.Reforma.Predio.D'!E167</f>
        <v>0</v>
      </c>
      <c r="E168" s="76">
        <f>'Plan. Elet.Reforma.Predio.D'!F167</f>
        <v>0</v>
      </c>
      <c r="F168" s="76">
        <f>(D168+E168)*(1+'Plan. Elet.Reforma.Predio.D'!H167)*C168</f>
        <v>0</v>
      </c>
      <c r="G168" s="107"/>
      <c r="H168" s="107"/>
      <c r="I168" s="14">
        <f t="shared" si="3"/>
        <v>0</v>
      </c>
    </row>
    <row r="169" spans="1:9" s="8" customFormat="1" ht="17.25" customHeight="1">
      <c r="A169" s="28" t="s">
        <v>299</v>
      </c>
      <c r="B169" s="29" t="str">
        <f>'Plan. Elet.Reforma.Predio.D'!B168</f>
        <v>Interruptor 2 teclas simples</v>
      </c>
      <c r="C169" s="34">
        <f>'Plan. Elet.Reforma.Predio.D'!D168</f>
        <v>2</v>
      </c>
      <c r="D169" s="76">
        <f>'Plan. Elet.Reforma.Predio.D'!E168</f>
        <v>0</v>
      </c>
      <c r="E169" s="76">
        <f>'Plan. Elet.Reforma.Predio.D'!F168</f>
        <v>0</v>
      </c>
      <c r="F169" s="76">
        <f>(D169+E169)*(1+'Plan. Elet.Reforma.Predio.D'!H168)*C169</f>
        <v>0</v>
      </c>
      <c r="G169" s="107"/>
      <c r="H169" s="107"/>
      <c r="I169" s="14">
        <f t="shared" si="3"/>
        <v>0</v>
      </c>
    </row>
    <row r="170" spans="1:9" s="8" customFormat="1" ht="17.25" customHeight="1">
      <c r="A170" s="28" t="s">
        <v>300</v>
      </c>
      <c r="B170" s="29" t="str">
        <f>'Plan. Elet.Reforma.Predio.D'!B169</f>
        <v>Interruptor 1 tecla simples</v>
      </c>
      <c r="C170" s="34">
        <f>'Plan. Elet.Reforma.Predio.D'!D169</f>
        <v>7</v>
      </c>
      <c r="D170" s="76">
        <f>'Plan. Elet.Reforma.Predio.D'!E169</f>
        <v>0</v>
      </c>
      <c r="E170" s="76">
        <f>'Plan. Elet.Reforma.Predio.D'!F169</f>
        <v>0</v>
      </c>
      <c r="F170" s="76">
        <f>(D170+E170)*(1+'Plan. Elet.Reforma.Predio.D'!H169)*C170</f>
        <v>0</v>
      </c>
      <c r="G170" s="107"/>
      <c r="H170" s="107"/>
      <c r="I170" s="14">
        <f t="shared" si="3"/>
        <v>0</v>
      </c>
    </row>
    <row r="171" spans="1:9" s="8" customFormat="1" ht="17.25" customHeight="1">
      <c r="A171" s="28" t="s">
        <v>301</v>
      </c>
      <c r="B171" s="29" t="str">
        <f>'Plan. Elet.Reforma.Predio.D'!B170</f>
        <v>Junção "L" para perfilado 38x38mm</v>
      </c>
      <c r="C171" s="34">
        <f>'Plan. Elet.Reforma.Predio.D'!D170</f>
        <v>6</v>
      </c>
      <c r="D171" s="76">
        <f>'Plan. Elet.Reforma.Predio.D'!E170</f>
        <v>0</v>
      </c>
      <c r="E171" s="76">
        <f>'Plan. Elet.Reforma.Predio.D'!F170</f>
        <v>0</v>
      </c>
      <c r="F171" s="76">
        <f>(D171+E171)*(1+'Plan. Elet.Reforma.Predio.D'!H170)*C171</f>
        <v>0</v>
      </c>
      <c r="G171" s="107"/>
      <c r="H171" s="107"/>
      <c r="I171" s="14">
        <f t="shared" si="3"/>
        <v>0</v>
      </c>
    </row>
    <row r="172" spans="1:9" s="8" customFormat="1" ht="17.25" customHeight="1">
      <c r="A172" s="28" t="s">
        <v>302</v>
      </c>
      <c r="B172" s="29" t="str">
        <f>'Plan. Elet.Reforma.Predio.D'!B171</f>
        <v>Junção "T" para perfilado 38x38mm</v>
      </c>
      <c r="C172" s="34">
        <f>'Plan. Elet.Reforma.Predio.D'!D171</f>
        <v>15</v>
      </c>
      <c r="D172" s="76">
        <f>'Plan. Elet.Reforma.Predio.D'!E171</f>
        <v>0</v>
      </c>
      <c r="E172" s="76">
        <f>'Plan. Elet.Reforma.Predio.D'!F171</f>
        <v>0</v>
      </c>
      <c r="F172" s="76">
        <f>(D172+E172)*(1+'Plan. Elet.Reforma.Predio.D'!H171)*C172</f>
        <v>0</v>
      </c>
      <c r="G172" s="107"/>
      <c r="H172" s="107"/>
      <c r="I172" s="14">
        <f t="shared" si="3"/>
        <v>0</v>
      </c>
    </row>
    <row r="173" spans="1:9" s="8" customFormat="1" ht="17.25" customHeight="1">
      <c r="A173" s="28" t="s">
        <v>303</v>
      </c>
      <c r="B173" s="29" t="str">
        <f>'Plan. Elet.Reforma.Predio.D'!B172</f>
        <v>Junção "X" para perfilado 38x38mm</v>
      </c>
      <c r="C173" s="34">
        <f>'Plan. Elet.Reforma.Predio.D'!D172</f>
        <v>4</v>
      </c>
      <c r="D173" s="76">
        <f>'Plan. Elet.Reforma.Predio.D'!E172</f>
        <v>0</v>
      </c>
      <c r="E173" s="76">
        <f>'Plan. Elet.Reforma.Predio.D'!F172</f>
        <v>0</v>
      </c>
      <c r="F173" s="76">
        <f>(D173+E173)*(1+'Plan. Elet.Reforma.Predio.D'!H172)*C173</f>
        <v>0</v>
      </c>
      <c r="G173" s="107"/>
      <c r="H173" s="107"/>
      <c r="I173" s="14">
        <f t="shared" si="3"/>
        <v>0</v>
      </c>
    </row>
    <row r="174" spans="1:9" s="8" customFormat="1" ht="17.25" customHeight="1">
      <c r="A174" s="28" t="s">
        <v>304</v>
      </c>
      <c r="B174" s="29" t="str">
        <f>'Plan. Elet.Reforma.Predio.D'!B173</f>
        <v>Junção Interna "I" para perfilado 38x38mm</v>
      </c>
      <c r="C174" s="34">
        <f>'Plan. Elet.Reforma.Predio.D'!D173</f>
        <v>93</v>
      </c>
      <c r="D174" s="76">
        <f>'Plan. Elet.Reforma.Predio.D'!E173</f>
        <v>0</v>
      </c>
      <c r="E174" s="76">
        <f>'Plan. Elet.Reforma.Predio.D'!F173</f>
        <v>0</v>
      </c>
      <c r="F174" s="76">
        <f>(D174+E174)*(1+'Plan. Elet.Reforma.Predio.D'!H173)*C174</f>
        <v>0</v>
      </c>
      <c r="G174" s="107"/>
      <c r="H174" s="107"/>
      <c r="I174" s="14">
        <f t="shared" si="3"/>
        <v>0</v>
      </c>
    </row>
    <row r="175" spans="1:9" s="8" customFormat="1" ht="17.25" customHeight="1">
      <c r="A175" s="28" t="s">
        <v>305</v>
      </c>
      <c r="B175" s="29" t="str">
        <f>'Plan. Elet.Reforma.Predio.D'!B174</f>
        <v>Lâmpada fluorescente Tubular comum - diam. 26mm 32 W</v>
      </c>
      <c r="C175" s="34">
        <f>'Plan. Elet.Reforma.Predio.D'!D174</f>
        <v>30</v>
      </c>
      <c r="D175" s="76">
        <f>'Plan. Elet.Reforma.Predio.D'!E174</f>
        <v>0</v>
      </c>
      <c r="E175" s="76">
        <f>'Plan. Elet.Reforma.Predio.D'!F174</f>
        <v>0</v>
      </c>
      <c r="F175" s="76">
        <f>(D175+E175)*(1+'Plan. Elet.Reforma.Predio.D'!H174)*C175</f>
        <v>0</v>
      </c>
      <c r="G175" s="107"/>
      <c r="H175" s="107"/>
      <c r="I175" s="14">
        <f aca="true" t="shared" si="4" ref="I175:I194">SUM(G175:H175)</f>
        <v>0</v>
      </c>
    </row>
    <row r="176" spans="1:9" s="8" customFormat="1" ht="17.25" customHeight="1">
      <c r="A176" s="28" t="s">
        <v>306</v>
      </c>
      <c r="B176" s="29" t="str">
        <f>'Plan. Elet.Reforma.Predio.D'!B175</f>
        <v>Luminária sobrepor p/ fluoresc. tubular de auto rendimento 2x32 W</v>
      </c>
      <c r="C176" s="34">
        <f>'Plan. Elet.Reforma.Predio.D'!D175</f>
        <v>15</v>
      </c>
      <c r="D176" s="76">
        <f>'Plan. Elet.Reforma.Predio.D'!E175</f>
        <v>0</v>
      </c>
      <c r="E176" s="76">
        <f>'Plan. Elet.Reforma.Predio.D'!F175</f>
        <v>0</v>
      </c>
      <c r="F176" s="76">
        <f>(D176+E176)*(1+'Plan. Elet.Reforma.Predio.D'!H175)*C176</f>
        <v>0</v>
      </c>
      <c r="G176" s="107"/>
      <c r="H176" s="107"/>
      <c r="I176" s="14">
        <f t="shared" si="4"/>
        <v>0</v>
      </c>
    </row>
    <row r="177" spans="1:9" s="8" customFormat="1" ht="17.25" customHeight="1">
      <c r="A177" s="28" t="s">
        <v>307</v>
      </c>
      <c r="B177" s="29" t="str">
        <f>'Plan. Elet.Reforma.Predio.D'!B176</f>
        <v>Luva ferro galvanizado eletrolítico leve 3/4" (unidute reto)</v>
      </c>
      <c r="C177" s="34">
        <f>'Plan. Elet.Reforma.Predio.D'!D176</f>
        <v>90</v>
      </c>
      <c r="D177" s="76">
        <f>'Plan. Elet.Reforma.Predio.D'!E176</f>
        <v>0</v>
      </c>
      <c r="E177" s="76">
        <f>'Plan. Elet.Reforma.Predio.D'!F176</f>
        <v>0</v>
      </c>
      <c r="F177" s="76">
        <f>(D177+E177)*(1+'Plan. Elet.Reforma.Predio.D'!H176)*C177</f>
        <v>0</v>
      </c>
      <c r="G177" s="107"/>
      <c r="H177" s="107"/>
      <c r="I177" s="14">
        <f t="shared" si="4"/>
        <v>0</v>
      </c>
    </row>
    <row r="178" spans="1:9" s="8" customFormat="1" ht="17.25" customHeight="1">
      <c r="A178" s="28" t="s">
        <v>308</v>
      </c>
      <c r="B178" s="29" t="str">
        <f>'Plan. Elet.Reforma.Predio.D'!B177</f>
        <v>Parafuso Cabeça Lentilha, porca e arruelas</v>
      </c>
      <c r="C178" s="34">
        <f>'Plan. Elet.Reforma.Predio.D'!D177</f>
        <v>1</v>
      </c>
      <c r="D178" s="76">
        <f>'Plan. Elet.Reforma.Predio.D'!E177</f>
        <v>0</v>
      </c>
      <c r="E178" s="76">
        <f>'Plan. Elet.Reforma.Predio.D'!F177</f>
        <v>0</v>
      </c>
      <c r="F178" s="76">
        <f>(D178+E178)*(1+'Plan. Elet.Reforma.Predio.D'!H177)*C178</f>
        <v>0</v>
      </c>
      <c r="G178" s="107"/>
      <c r="H178" s="107"/>
      <c r="I178" s="14">
        <f t="shared" si="4"/>
        <v>0</v>
      </c>
    </row>
    <row r="179" spans="1:9" s="8" customFormat="1" ht="17.25" customHeight="1">
      <c r="A179" s="28" t="s">
        <v>309</v>
      </c>
      <c r="B179" s="29" t="str">
        <f>'Plan. Elet.Reforma.Predio.D'!B178</f>
        <v>Parafuso fenda galvan. cab. panela 4,8x45mm autoatarrachante</v>
      </c>
      <c r="C179" s="34">
        <f>'Plan. Elet.Reforma.Predio.D'!D178</f>
        <v>4</v>
      </c>
      <c r="D179" s="76">
        <f>'Plan. Elet.Reforma.Predio.D'!E178</f>
        <v>0</v>
      </c>
      <c r="E179" s="76">
        <f>'Plan. Elet.Reforma.Predio.D'!F178</f>
        <v>0</v>
      </c>
      <c r="F179" s="76">
        <f>(D179+E179)*(1+'Plan. Elet.Reforma.Predio.D'!H178)*C179</f>
        <v>0</v>
      </c>
      <c r="G179" s="107"/>
      <c r="H179" s="107"/>
      <c r="I179" s="14">
        <f t="shared" si="4"/>
        <v>0</v>
      </c>
    </row>
    <row r="180" spans="1:9" s="8" customFormat="1" ht="17.25" customHeight="1">
      <c r="A180" s="28" t="s">
        <v>310</v>
      </c>
      <c r="B180" s="29" t="str">
        <f>'Plan. Elet.Reforma.Predio.D'!B179</f>
        <v>Parafuso galvan. cab. sext. 3/8"x2.1/2" rosca soberba</v>
      </c>
      <c r="C180" s="34">
        <f>'Plan. Elet.Reforma.Predio.D'!D179</f>
        <v>1</v>
      </c>
      <c r="D180" s="76">
        <f>'Plan. Elet.Reforma.Predio.D'!E179</f>
        <v>0</v>
      </c>
      <c r="E180" s="76">
        <f>'Plan. Elet.Reforma.Predio.D'!F179</f>
        <v>0</v>
      </c>
      <c r="F180" s="76">
        <f>(D180+E180)*(1+'Plan. Elet.Reforma.Predio.D'!H179)*C180</f>
        <v>0</v>
      </c>
      <c r="G180" s="107"/>
      <c r="H180" s="107"/>
      <c r="I180" s="14">
        <f t="shared" si="4"/>
        <v>0</v>
      </c>
    </row>
    <row r="181" spans="1:9" s="8" customFormat="1" ht="17.25" customHeight="1">
      <c r="A181" s="28" t="s">
        <v>311</v>
      </c>
      <c r="B181" s="29" t="str">
        <f>'Plan. Elet.Reforma.Predio.D'!B180</f>
        <v>Parafuso galvan. cab. sext. 3/8"x2.1/2" rosca total WW</v>
      </c>
      <c r="C181" s="34">
        <f>'Plan. Elet.Reforma.Predio.D'!D180</f>
        <v>1</v>
      </c>
      <c r="D181" s="76">
        <f>'Plan. Elet.Reforma.Predio.D'!E180</f>
        <v>0</v>
      </c>
      <c r="E181" s="76">
        <f>'Plan. Elet.Reforma.Predio.D'!F180</f>
        <v>0</v>
      </c>
      <c r="F181" s="76">
        <f>(D181+E181)*(1+'Plan. Elet.Reforma.Predio.D'!H180)*C181</f>
        <v>0</v>
      </c>
      <c r="G181" s="107"/>
      <c r="H181" s="107"/>
      <c r="I181" s="14">
        <f t="shared" si="4"/>
        <v>0</v>
      </c>
    </row>
    <row r="182" spans="1:9" s="8" customFormat="1" ht="17.25" customHeight="1">
      <c r="A182" s="28" t="s">
        <v>312</v>
      </c>
      <c r="B182" s="29" t="str">
        <f>'Plan. Elet.Reforma.Predio.D'!B181</f>
        <v>Parafuso galvan. cabeça lentilha 1/4"x5/8" máquina rosca total</v>
      </c>
      <c r="C182" s="34">
        <f>'Plan. Elet.Reforma.Predio.D'!D181</f>
        <v>1</v>
      </c>
      <c r="D182" s="76">
        <f>'Plan. Elet.Reforma.Predio.D'!E181</f>
        <v>0</v>
      </c>
      <c r="E182" s="76">
        <f>'Plan. Elet.Reforma.Predio.D'!F181</f>
        <v>0</v>
      </c>
      <c r="F182" s="76">
        <f>(D182+E182)*(1+'Plan. Elet.Reforma.Predio.D'!H181)*C182</f>
        <v>0</v>
      </c>
      <c r="G182" s="107"/>
      <c r="H182" s="107"/>
      <c r="I182" s="14">
        <f t="shared" si="4"/>
        <v>0</v>
      </c>
    </row>
    <row r="183" spans="1:9" s="8" customFormat="1" ht="17.25" customHeight="1">
      <c r="A183" s="28" t="s">
        <v>313</v>
      </c>
      <c r="B183" s="29" t="str">
        <f>'Plan. Elet.Reforma.Predio.D'!B182</f>
        <v>Perfilado perfurado aba virada 38x38mm chapa 16 - barra de 6,00m</v>
      </c>
      <c r="C183" s="34">
        <f>'Plan. Elet.Reforma.Predio.D'!D182</f>
        <v>25</v>
      </c>
      <c r="D183" s="76">
        <f>'Plan. Elet.Reforma.Predio.D'!E182</f>
        <v>0</v>
      </c>
      <c r="E183" s="76">
        <f>'Plan. Elet.Reforma.Predio.D'!F182</f>
        <v>0</v>
      </c>
      <c r="F183" s="76">
        <f>(D183+E183)*(1+'Plan. Elet.Reforma.Predio.D'!H182)*C183</f>
        <v>0</v>
      </c>
      <c r="G183" s="107"/>
      <c r="H183" s="107"/>
      <c r="I183" s="14">
        <f t="shared" si="4"/>
        <v>0</v>
      </c>
    </row>
    <row r="184" spans="1:9" s="8" customFormat="1" ht="17.25" customHeight="1">
      <c r="A184" s="28" t="s">
        <v>314</v>
      </c>
      <c r="B184" s="29" t="str">
        <f>'Plan. Elet.Reforma.Predio.D'!B183</f>
        <v>Porca sextavada galvan. 1/4"</v>
      </c>
      <c r="C184" s="34">
        <f>'Plan. Elet.Reforma.Predio.D'!D183</f>
        <v>1</v>
      </c>
      <c r="D184" s="76">
        <f>'Plan. Elet.Reforma.Predio.D'!E183</f>
        <v>0</v>
      </c>
      <c r="E184" s="76">
        <f>'Plan. Elet.Reforma.Predio.D'!F183</f>
        <v>0</v>
      </c>
      <c r="F184" s="76">
        <f>(D184+E184)*(1+'Plan. Elet.Reforma.Predio.D'!H183)*C184</f>
        <v>0</v>
      </c>
      <c r="G184" s="107"/>
      <c r="H184" s="107"/>
      <c r="I184" s="14">
        <f t="shared" si="4"/>
        <v>0</v>
      </c>
    </row>
    <row r="185" spans="1:9" s="8" customFormat="1" ht="17.25" customHeight="1">
      <c r="A185" s="28" t="s">
        <v>315</v>
      </c>
      <c r="B185" s="29" t="str">
        <f>'Plan. Elet.Reforma.Predio.D'!B184</f>
        <v>Porca sextavada galvan. 3/8"</v>
      </c>
      <c r="C185" s="34">
        <f>'Plan. Elet.Reforma.Predio.D'!D184</f>
        <v>1</v>
      </c>
      <c r="D185" s="76">
        <f>'Plan. Elet.Reforma.Predio.D'!E184</f>
        <v>0</v>
      </c>
      <c r="E185" s="76">
        <f>'Plan. Elet.Reforma.Predio.D'!F184</f>
        <v>0</v>
      </c>
      <c r="F185" s="76">
        <f>(D185+E185)*(1+'Plan. Elet.Reforma.Predio.D'!H184)*C185</f>
        <v>0</v>
      </c>
      <c r="G185" s="107"/>
      <c r="H185" s="107"/>
      <c r="I185" s="14">
        <f t="shared" si="4"/>
        <v>0</v>
      </c>
    </row>
    <row r="186" spans="1:9" s="8" customFormat="1" ht="17.25" customHeight="1">
      <c r="A186" s="28" t="s">
        <v>316</v>
      </c>
      <c r="B186" s="29" t="str">
        <f>'Plan. Elet.Reforma.Predio.D'!B185</f>
        <v>Quadro distribuição sobrepor p/42 disj., Barr. trif. p/150A, mais disj. geral. </v>
      </c>
      <c r="C186" s="34">
        <f>'Plan. Elet.Reforma.Predio.D'!D185</f>
        <v>1</v>
      </c>
      <c r="D186" s="76">
        <f>'Plan. Elet.Reforma.Predio.D'!E185</f>
        <v>0</v>
      </c>
      <c r="E186" s="76">
        <f>'Plan. Elet.Reforma.Predio.D'!F185</f>
        <v>0</v>
      </c>
      <c r="F186" s="76">
        <f>(D186+E186)*(1+'Plan. Elet.Reforma.Predio.D'!H185)*C186</f>
        <v>0</v>
      </c>
      <c r="G186" s="107"/>
      <c r="H186" s="107"/>
      <c r="I186" s="14">
        <f t="shared" si="4"/>
        <v>0</v>
      </c>
    </row>
    <row r="187" spans="1:9" s="8" customFormat="1" ht="17.25" customHeight="1">
      <c r="A187" s="28" t="s">
        <v>317</v>
      </c>
      <c r="B187" s="29" t="str">
        <f>'Plan. Elet.Reforma.Predio.D'!B186</f>
        <v>Reator para Lâmpadas fluorescentes de 2x32W </v>
      </c>
      <c r="C187" s="34">
        <f>'Plan. Elet.Reforma.Predio.D'!D186</f>
        <v>15</v>
      </c>
      <c r="D187" s="76">
        <f>'Plan. Elet.Reforma.Predio.D'!E186</f>
        <v>0</v>
      </c>
      <c r="E187" s="76">
        <f>'Plan. Elet.Reforma.Predio.D'!F186</f>
        <v>0</v>
      </c>
      <c r="F187" s="76">
        <f>(D187+E187)*(1+'Plan. Elet.Reforma.Predio.D'!H186)*C187</f>
        <v>0</v>
      </c>
      <c r="G187" s="107"/>
      <c r="H187" s="107"/>
      <c r="I187" s="14">
        <f t="shared" si="4"/>
        <v>0</v>
      </c>
    </row>
    <row r="188" spans="1:9" s="8" customFormat="1" ht="17.25" customHeight="1">
      <c r="A188" s="28" t="s">
        <v>318</v>
      </c>
      <c r="B188" s="29" t="str">
        <f>'Plan. Elet.Reforma.Predio.D'!B187</f>
        <v>Saida Lateral - perfilado 38x38mm p/ eletroduto 3/4"</v>
      </c>
      <c r="C188" s="34">
        <f>'Plan. Elet.Reforma.Predio.D'!D187</f>
        <v>23</v>
      </c>
      <c r="D188" s="76">
        <f>'Plan. Elet.Reforma.Predio.D'!E187</f>
        <v>0</v>
      </c>
      <c r="E188" s="76">
        <f>'Plan. Elet.Reforma.Predio.D'!F187</f>
        <v>0</v>
      </c>
      <c r="F188" s="76">
        <f>(D188+E188)*(1+'Plan. Elet.Reforma.Predio.D'!H187)*C188</f>
        <v>0</v>
      </c>
      <c r="G188" s="107"/>
      <c r="H188" s="107"/>
      <c r="I188" s="14">
        <f t="shared" si="4"/>
        <v>0</v>
      </c>
    </row>
    <row r="189" spans="1:9" s="8" customFormat="1" ht="17.25" customHeight="1">
      <c r="A189" s="28" t="s">
        <v>319</v>
      </c>
      <c r="B189" s="29" t="str">
        <f>'Plan. Elet.Reforma.Predio.D'!B188</f>
        <v>Saida para perfilado 38x38(acessórios)</v>
      </c>
      <c r="C189" s="34">
        <f>'Plan. Elet.Reforma.Predio.D'!D188</f>
        <v>1</v>
      </c>
      <c r="D189" s="76">
        <f>'Plan. Elet.Reforma.Predio.D'!E188</f>
        <v>0</v>
      </c>
      <c r="E189" s="76">
        <f>'Plan. Elet.Reforma.Predio.D'!F188</f>
        <v>0</v>
      </c>
      <c r="F189" s="76">
        <f>(D189+E189)*(1+'Plan. Elet.Reforma.Predio.D'!H188)*C189</f>
        <v>0</v>
      </c>
      <c r="G189" s="107"/>
      <c r="H189" s="107"/>
      <c r="I189" s="14">
        <f t="shared" si="4"/>
        <v>0</v>
      </c>
    </row>
    <row r="190" spans="1:9" s="8" customFormat="1" ht="17.25" customHeight="1">
      <c r="A190" s="28" t="s">
        <v>320</v>
      </c>
      <c r="B190" s="29" t="str">
        <f>'Plan. Elet.Reforma.Predio.D'!B189</f>
        <v>Solda de estanho , cor do carretel azul ,1/2kg</v>
      </c>
      <c r="C190" s="34">
        <f>'Plan. Elet.Reforma.Predio.D'!D189</f>
        <v>1</v>
      </c>
      <c r="D190" s="76">
        <f>'Plan. Elet.Reforma.Predio.D'!E189</f>
        <v>0</v>
      </c>
      <c r="E190" s="76">
        <f>'Plan. Elet.Reforma.Predio.D'!F189</f>
        <v>0</v>
      </c>
      <c r="F190" s="76">
        <f>(D190+E190)*(1+'Plan. Elet.Reforma.Predio.D'!H189)*C190</f>
        <v>0</v>
      </c>
      <c r="G190" s="107"/>
      <c r="H190" s="107"/>
      <c r="I190" s="14">
        <f t="shared" si="4"/>
        <v>0</v>
      </c>
    </row>
    <row r="191" spans="1:9" s="8" customFormat="1" ht="17.25" customHeight="1">
      <c r="A191" s="28" t="s">
        <v>321</v>
      </c>
      <c r="B191" s="29" t="str">
        <f>'Plan. Elet.Reforma.Predio.D'!B190</f>
        <v>Suspensão  p/ luminária 150mm</v>
      </c>
      <c r="C191" s="34">
        <f>'Plan. Elet.Reforma.Predio.D'!D190</f>
        <v>30</v>
      </c>
      <c r="D191" s="76">
        <f>'Plan. Elet.Reforma.Predio.D'!E190</f>
        <v>0</v>
      </c>
      <c r="E191" s="76">
        <f>'Plan. Elet.Reforma.Predio.D'!F190</f>
        <v>0</v>
      </c>
      <c r="F191" s="76">
        <f>(D191+E191)*(1+'Plan. Elet.Reforma.Predio.D'!H190)*C191</f>
        <v>0</v>
      </c>
      <c r="G191" s="107"/>
      <c r="H191" s="107"/>
      <c r="I191" s="14">
        <f t="shared" si="4"/>
        <v>0</v>
      </c>
    </row>
    <row r="192" spans="1:9" s="8" customFormat="1" ht="17.25" customHeight="1">
      <c r="A192" s="28" t="s">
        <v>322</v>
      </c>
      <c r="B192" s="29" t="str">
        <f>'Plan. Elet.Reforma.Predio.D'!B191</f>
        <v>Suspensão longo p/ perfilado 150mm</v>
      </c>
      <c r="C192" s="34">
        <f>'Plan. Elet.Reforma.Predio.D'!D191</f>
        <v>185</v>
      </c>
      <c r="D192" s="76">
        <f>'Plan. Elet.Reforma.Predio.D'!E191</f>
        <v>0</v>
      </c>
      <c r="E192" s="76">
        <f>'Plan. Elet.Reforma.Predio.D'!F191</f>
        <v>0</v>
      </c>
      <c r="F192" s="76">
        <f>(D192+E192)*(1+'Plan. Elet.Reforma.Predio.D'!H191)*C192</f>
        <v>0</v>
      </c>
      <c r="G192" s="107"/>
      <c r="H192" s="107"/>
      <c r="I192" s="14">
        <f t="shared" si="4"/>
        <v>0</v>
      </c>
    </row>
    <row r="193" spans="1:9" s="8" customFormat="1" ht="17.25" customHeight="1">
      <c r="A193" s="28" t="s">
        <v>323</v>
      </c>
      <c r="B193" s="29" t="str">
        <f>'Plan. Elet.Reforma.Predio.D'!B192</f>
        <v>Tampa de condulete de 3/4" para interruptor. </v>
      </c>
      <c r="C193" s="34">
        <f>'Plan. Elet.Reforma.Predio.D'!D192</f>
        <v>8</v>
      </c>
      <c r="D193" s="76">
        <f>'Plan. Elet.Reforma.Predio.D'!E192</f>
        <v>0</v>
      </c>
      <c r="E193" s="76">
        <f>'Plan. Elet.Reforma.Predio.D'!F192</f>
        <v>0</v>
      </c>
      <c r="F193" s="76">
        <f>(D193+E193)*(1+'Plan. Elet.Reforma.Predio.D'!H192)*C193</f>
        <v>0</v>
      </c>
      <c r="G193" s="107"/>
      <c r="H193" s="107"/>
      <c r="I193" s="14">
        <f t="shared" si="4"/>
        <v>0</v>
      </c>
    </row>
    <row r="194" spans="1:9" s="8" customFormat="1" ht="17.25" customHeight="1">
      <c r="A194" s="28" t="s">
        <v>324</v>
      </c>
      <c r="B194" s="29" t="str">
        <f>'Plan. Elet.Reforma.Predio.D'!B193</f>
        <v>Tampa de condulete de 3/4" para tomada. </v>
      </c>
      <c r="C194" s="34">
        <f>'Plan. Elet.Reforma.Predio.D'!D193</f>
        <v>38</v>
      </c>
      <c r="D194" s="76">
        <f>'Plan. Elet.Reforma.Predio.D'!E193</f>
        <v>0</v>
      </c>
      <c r="E194" s="76">
        <f>'Plan. Elet.Reforma.Predio.D'!F193</f>
        <v>0</v>
      </c>
      <c r="F194" s="76">
        <f>(D194+E194)*(1+'Plan. Elet.Reforma.Predio.D'!H193)*C194</f>
        <v>0</v>
      </c>
      <c r="G194" s="107"/>
      <c r="H194" s="107"/>
      <c r="I194" s="14">
        <f t="shared" si="4"/>
        <v>0</v>
      </c>
    </row>
    <row r="195" spans="1:9" s="8" customFormat="1" ht="17.25" customHeight="1">
      <c r="A195" s="28" t="s">
        <v>325</v>
      </c>
      <c r="B195" s="29" t="str">
        <f>'Plan. Elet.Reforma.Predio.D'!B194</f>
        <v>Tomada hexagonal (NBR 14136) 2P+T 20A - PRETA</v>
      </c>
      <c r="C195" s="34">
        <f>'Plan. Elet.Reforma.Predio.D'!D194</f>
        <v>38</v>
      </c>
      <c r="D195" s="76">
        <f>'Plan. Elet.Reforma.Predio.D'!E194</f>
        <v>0</v>
      </c>
      <c r="E195" s="76">
        <f>'Plan. Elet.Reforma.Predio.D'!F194</f>
        <v>0</v>
      </c>
      <c r="F195" s="76">
        <f>(D195+E195)*(1+'Plan. Elet.Reforma.Predio.D'!H194)*C195</f>
        <v>0</v>
      </c>
      <c r="G195" s="107"/>
      <c r="H195" s="107"/>
      <c r="I195" s="14">
        <f>SUM(G195:H195)</f>
        <v>0</v>
      </c>
    </row>
    <row r="196" spans="1:9" s="8" customFormat="1" ht="17.25" customHeight="1">
      <c r="A196" s="28"/>
      <c r="B196" s="31" t="str">
        <f>'Plan. Elet.Reforma.Predio.D'!B195</f>
        <v>Subtotal</v>
      </c>
      <c r="C196" s="34"/>
      <c r="D196" s="25">
        <f>SUMPRODUCT(C138:C195,D138:D195)*(1+'Plan. Elet.Reforma.Predio.D'!H9)</f>
        <v>0</v>
      </c>
      <c r="E196" s="25">
        <f>SUMPRODUCT(C138:C195,E138:E195)*(1+'Plan. Elet.Reforma.Predio.D'!H9)</f>
        <v>0</v>
      </c>
      <c r="F196" s="25">
        <f>SUM(F138:F195)</f>
        <v>0</v>
      </c>
      <c r="G196" s="25">
        <f>SUMPRODUCT(G138:G195,F138:F195)</f>
        <v>0</v>
      </c>
      <c r="H196" s="25">
        <f>SUMPRODUCT(F138:F195,H138:H195)</f>
        <v>0</v>
      </c>
      <c r="I196" s="78">
        <f>G196+H196</f>
        <v>0</v>
      </c>
    </row>
    <row r="197" spans="1:9" s="8" customFormat="1" ht="17.25" customHeight="1">
      <c r="A197" s="28"/>
      <c r="B197" s="29"/>
      <c r="C197" s="34"/>
      <c r="D197" s="76"/>
      <c r="E197" s="76"/>
      <c r="F197" s="76"/>
      <c r="G197" s="77"/>
      <c r="H197" s="77"/>
      <c r="I197" s="14"/>
    </row>
    <row r="198" spans="1:9" s="8" customFormat="1" ht="17.25" customHeight="1">
      <c r="A198" s="28"/>
      <c r="B198" s="31" t="str">
        <f>'Plan. Elet.Reforma.Predio.D'!B197</f>
        <v>Instalações  Lógica e Telefonia -  Sala D 307</v>
      </c>
      <c r="C198" s="34"/>
      <c r="D198" s="43"/>
      <c r="E198" s="43"/>
      <c r="F198" s="43"/>
      <c r="G198" s="13"/>
      <c r="H198" s="13"/>
      <c r="I198" s="14"/>
    </row>
    <row r="199" spans="1:9" s="8" customFormat="1" ht="17.25" customHeight="1">
      <c r="A199" s="28" t="s">
        <v>325</v>
      </c>
      <c r="B199" s="29" t="str">
        <f>'Plan. Elet.Reforma.Predio.D'!B198</f>
        <v>Acoplamento para Perfilado 38x38mm  (sapata quadrada)</v>
      </c>
      <c r="C199" s="34">
        <f>'Plan. Elet.Reforma.Predio.D'!D198</f>
        <v>2</v>
      </c>
      <c r="D199" s="76">
        <f>'Plan. Elet.Reforma.Predio.D'!E198</f>
        <v>0</v>
      </c>
      <c r="E199" s="76">
        <f>'Plan. Elet.Reforma.Predio.D'!F198</f>
        <v>0</v>
      </c>
      <c r="F199" s="76">
        <f>(D199+E199)*(1+'Plan. Elet.Reforma.Predio.D'!H198)*C199</f>
        <v>0</v>
      </c>
      <c r="G199" s="107"/>
      <c r="H199" s="107"/>
      <c r="I199" s="14">
        <f>SUM(G199:H199)</f>
        <v>0</v>
      </c>
    </row>
    <row r="200" spans="1:9" s="8" customFormat="1" ht="17.25" customHeight="1">
      <c r="A200" s="28" t="s">
        <v>326</v>
      </c>
      <c r="B200" s="29" t="str">
        <f>'Plan. Elet.Reforma.Predio.D'!B199</f>
        <v>Adaptador eletroduto metalico leve 3/4" (conector unidut cônico com porca)</v>
      </c>
      <c r="C200" s="34">
        <f>'Plan. Elet.Reforma.Predio.D'!D199</f>
        <v>24</v>
      </c>
      <c r="D200" s="76">
        <f>'Plan. Elet.Reforma.Predio.D'!E199</f>
        <v>0</v>
      </c>
      <c r="E200" s="76">
        <f>'Plan. Elet.Reforma.Predio.D'!F199</f>
        <v>0</v>
      </c>
      <c r="F200" s="76">
        <f>(D200+E200)*(1+'Plan. Elet.Reforma.Predio.D'!H199)*C200</f>
        <v>0</v>
      </c>
      <c r="G200" s="107"/>
      <c r="H200" s="107"/>
      <c r="I200" s="14">
        <f aca="true" t="shared" si="5" ref="I200:I229">SUM(G200:H200)</f>
        <v>0</v>
      </c>
    </row>
    <row r="201" spans="1:9" s="8" customFormat="1" ht="17.25" customHeight="1">
      <c r="A201" s="28" t="s">
        <v>327</v>
      </c>
      <c r="B201" s="29" t="str">
        <f>'Plan. Elet.Reforma.Predio.D'!B200</f>
        <v>Arruela de pressão galvan. 1/4"</v>
      </c>
      <c r="C201" s="34">
        <f>'Plan. Elet.Reforma.Predio.D'!D200</f>
        <v>1</v>
      </c>
      <c r="D201" s="76">
        <f>'Plan. Elet.Reforma.Predio.D'!E200</f>
        <v>0</v>
      </c>
      <c r="E201" s="76">
        <f>'Plan. Elet.Reforma.Predio.D'!F200</f>
        <v>0</v>
      </c>
      <c r="F201" s="76">
        <f>(D201+E201)*(1+'Plan. Elet.Reforma.Predio.D'!H200)*C201</f>
        <v>0</v>
      </c>
      <c r="G201" s="107"/>
      <c r="H201" s="107"/>
      <c r="I201" s="14">
        <f t="shared" si="5"/>
        <v>0</v>
      </c>
    </row>
    <row r="202" spans="1:9" s="8" customFormat="1" ht="17.25" customHeight="1">
      <c r="A202" s="28" t="s">
        <v>328</v>
      </c>
      <c r="B202" s="29" t="str">
        <f>'Plan. Elet.Reforma.Predio.D'!B201</f>
        <v>Arruela lisa galvan. 1/4"</v>
      </c>
      <c r="C202" s="34">
        <f>'Plan. Elet.Reforma.Predio.D'!D201</f>
        <v>1</v>
      </c>
      <c r="D202" s="76">
        <f>'Plan. Elet.Reforma.Predio.D'!E201</f>
        <v>0</v>
      </c>
      <c r="E202" s="76">
        <f>'Plan. Elet.Reforma.Predio.D'!F201</f>
        <v>0</v>
      </c>
      <c r="F202" s="76">
        <f>(D202+E202)*(1+'Plan. Elet.Reforma.Predio.D'!H201)*C202</f>
        <v>0</v>
      </c>
      <c r="G202" s="107"/>
      <c r="H202" s="107"/>
      <c r="I202" s="14">
        <f t="shared" si="5"/>
        <v>0</v>
      </c>
    </row>
    <row r="203" spans="1:9" s="8" customFormat="1" ht="17.25" customHeight="1">
      <c r="A203" s="28" t="s">
        <v>329</v>
      </c>
      <c r="B203" s="29" t="str">
        <f>'Plan. Elet.Reforma.Predio.D'!B202</f>
        <v>Arruela lisa galvan. 3/8"</v>
      </c>
      <c r="C203" s="34">
        <f>'Plan. Elet.Reforma.Predio.D'!D202</f>
        <v>1</v>
      </c>
      <c r="D203" s="76">
        <f>'Plan. Elet.Reforma.Predio.D'!E202</f>
        <v>0</v>
      </c>
      <c r="E203" s="76">
        <f>'Plan. Elet.Reforma.Predio.D'!F202</f>
        <v>0</v>
      </c>
      <c r="F203" s="76">
        <f>(D203+E203)*(1+'Plan. Elet.Reforma.Predio.D'!H202)*C203</f>
        <v>0</v>
      </c>
      <c r="G203" s="107"/>
      <c r="H203" s="107"/>
      <c r="I203" s="14">
        <f t="shared" si="5"/>
        <v>0</v>
      </c>
    </row>
    <row r="204" spans="1:9" s="8" customFormat="1" ht="17.25" customHeight="1">
      <c r="A204" s="28" t="s">
        <v>330</v>
      </c>
      <c r="B204" s="29" t="str">
        <f>'Plan. Elet.Reforma.Predio.D'!B203</f>
        <v>Braçadeira galvanizada c/ cunha p/ eletroduto metalico 3/4"</v>
      </c>
      <c r="C204" s="34">
        <f>'Plan. Elet.Reforma.Predio.D'!D203</f>
        <v>44</v>
      </c>
      <c r="D204" s="76">
        <f>'Plan. Elet.Reforma.Predio.D'!E203</f>
        <v>0</v>
      </c>
      <c r="E204" s="76">
        <f>'Plan. Elet.Reforma.Predio.D'!F203</f>
        <v>0</v>
      </c>
      <c r="F204" s="76">
        <f>(D204+E204)*(1+'Plan. Elet.Reforma.Predio.D'!H203)*C204</f>
        <v>0</v>
      </c>
      <c r="G204" s="107"/>
      <c r="H204" s="107"/>
      <c r="I204" s="14">
        <f t="shared" si="5"/>
        <v>0</v>
      </c>
    </row>
    <row r="205" spans="1:9" s="8" customFormat="1" ht="17.25" customHeight="1">
      <c r="A205" s="28" t="s">
        <v>331</v>
      </c>
      <c r="B205" s="29" t="str">
        <f>'Plan. Elet.Reforma.Predio.D'!B204</f>
        <v>Bucha de nylon S8</v>
      </c>
      <c r="C205" s="34">
        <f>'Plan. Elet.Reforma.Predio.D'!D204</f>
        <v>2</v>
      </c>
      <c r="D205" s="76">
        <f>'Plan. Elet.Reforma.Predio.D'!E204</f>
        <v>0</v>
      </c>
      <c r="E205" s="76">
        <f>'Plan. Elet.Reforma.Predio.D'!F204</f>
        <v>0</v>
      </c>
      <c r="F205" s="76">
        <f>(D205+E205)*(1+'Plan. Elet.Reforma.Predio.D'!H204)*C205</f>
        <v>0</v>
      </c>
      <c r="G205" s="107"/>
      <c r="H205" s="107"/>
      <c r="I205" s="14">
        <f t="shared" si="5"/>
        <v>0</v>
      </c>
    </row>
    <row r="206" spans="1:9" s="8" customFormat="1" ht="17.25" customHeight="1">
      <c r="A206" s="28" t="s">
        <v>332</v>
      </c>
      <c r="B206" s="29" t="str">
        <f>'Plan. Elet.Reforma.Predio.D'!B205</f>
        <v>Cabo UTP Cat6  REF: FURUKAWA</v>
      </c>
      <c r="C206" s="34">
        <f>'Plan. Elet.Reforma.Predio.D'!D205</f>
        <v>542</v>
      </c>
      <c r="D206" s="76">
        <f>'Plan. Elet.Reforma.Predio.D'!E205</f>
        <v>0</v>
      </c>
      <c r="E206" s="76">
        <f>'Plan. Elet.Reforma.Predio.D'!F205</f>
        <v>0</v>
      </c>
      <c r="F206" s="76">
        <f>(D206+E206)*(1+'Plan. Elet.Reforma.Predio.D'!H205)*C206</f>
        <v>0</v>
      </c>
      <c r="G206" s="107"/>
      <c r="H206" s="107"/>
      <c r="I206" s="14">
        <f t="shared" si="5"/>
        <v>0</v>
      </c>
    </row>
    <row r="207" spans="1:9" s="8" customFormat="1" ht="17.25" customHeight="1">
      <c r="A207" s="28" t="s">
        <v>333</v>
      </c>
      <c r="B207" s="29" t="str">
        <f>'Plan. Elet.Reforma.Predio.D'!B206</f>
        <v>Condulete Alumínio encaixe tipo X 3/4" referente tipo XPW-20 - poliwetzel</v>
      </c>
      <c r="C207" s="34">
        <f>'Plan. Elet.Reforma.Predio.D'!D206</f>
        <v>14</v>
      </c>
      <c r="D207" s="76">
        <f>'Plan. Elet.Reforma.Predio.D'!E206</f>
        <v>0</v>
      </c>
      <c r="E207" s="76">
        <f>'Plan. Elet.Reforma.Predio.D'!F206</f>
        <v>0</v>
      </c>
      <c r="F207" s="76">
        <f>(D207+E207)*(1+'Plan. Elet.Reforma.Predio.D'!H206)*C207</f>
        <v>0</v>
      </c>
      <c r="G207" s="107"/>
      <c r="H207" s="107"/>
      <c r="I207" s="14">
        <f t="shared" si="5"/>
        <v>0</v>
      </c>
    </row>
    <row r="208" spans="1:9" s="8" customFormat="1" ht="17.25" customHeight="1">
      <c r="A208" s="28" t="s">
        <v>334</v>
      </c>
      <c r="B208" s="29" t="str">
        <f>'Plan. Elet.Reforma.Predio.D'!B207</f>
        <v>Tomada RJ45 Gigalan Cat.6 GigaLan Premium REF: FURUKAWA (inclusive etiquetas)</v>
      </c>
      <c r="C208" s="34">
        <f>'Plan. Elet.Reforma.Predio.D'!D207</f>
        <v>28</v>
      </c>
      <c r="D208" s="76">
        <f>'Plan. Elet.Reforma.Predio.D'!E207</f>
        <v>0</v>
      </c>
      <c r="E208" s="76">
        <f>'Plan. Elet.Reforma.Predio.D'!F207</f>
        <v>0</v>
      </c>
      <c r="F208" s="76">
        <f>(D208+E208)*(1+'Plan. Elet.Reforma.Predio.D'!H207)*C208</f>
        <v>0</v>
      </c>
      <c r="G208" s="107"/>
      <c r="H208" s="107"/>
      <c r="I208" s="14">
        <f t="shared" si="5"/>
        <v>0</v>
      </c>
    </row>
    <row r="209" spans="1:9" s="8" customFormat="1" ht="17.25" customHeight="1">
      <c r="A209" s="28" t="s">
        <v>335</v>
      </c>
      <c r="B209" s="29" t="str">
        <f>'Plan. Elet.Reforma.Predio.D'!B208</f>
        <v>Curva ( longa) 90º ferro galvanizado eletrolítico 3/4"</v>
      </c>
      <c r="C209" s="34">
        <f>'Plan. Elet.Reforma.Predio.D'!D208</f>
        <v>4</v>
      </c>
      <c r="D209" s="76">
        <f>'Plan. Elet.Reforma.Predio.D'!E208</f>
        <v>0</v>
      </c>
      <c r="E209" s="76">
        <f>'Plan. Elet.Reforma.Predio.D'!F208</f>
        <v>0</v>
      </c>
      <c r="F209" s="76">
        <f>(D209+E209)*(1+'Plan. Elet.Reforma.Predio.D'!H208)*C209</f>
        <v>0</v>
      </c>
      <c r="G209" s="107"/>
      <c r="H209" s="107"/>
      <c r="I209" s="14">
        <f t="shared" si="5"/>
        <v>0</v>
      </c>
    </row>
    <row r="210" spans="1:9" s="8" customFormat="1" ht="17.25" customHeight="1">
      <c r="A210" s="28" t="s">
        <v>336</v>
      </c>
      <c r="B210" s="29" t="str">
        <f>'Plan. Elet.Reforma.Predio.D'!B209</f>
        <v>Eletrocalha perfurada tipo C 100x50mm chapa 22 - com tampa e virola, inclusive conexão</v>
      </c>
      <c r="C210" s="34">
        <f>'Plan. Elet.Reforma.Predio.D'!D209</f>
        <v>38</v>
      </c>
      <c r="D210" s="76">
        <f>'Plan. Elet.Reforma.Predio.D'!E209</f>
        <v>0</v>
      </c>
      <c r="E210" s="76">
        <f>'Plan. Elet.Reforma.Predio.D'!F209</f>
        <v>0</v>
      </c>
      <c r="F210" s="76">
        <f>(D210+E210)*(1+'Plan. Elet.Reforma.Predio.D'!H209)*C210</f>
        <v>0</v>
      </c>
      <c r="G210" s="107"/>
      <c r="H210" s="107"/>
      <c r="I210" s="14">
        <f t="shared" si="5"/>
        <v>0</v>
      </c>
    </row>
    <row r="211" spans="1:9" s="8" customFormat="1" ht="17.25" customHeight="1">
      <c r="A211" s="28" t="s">
        <v>337</v>
      </c>
      <c r="B211" s="29" t="str">
        <f>'Plan. Elet.Reforma.Predio.D'!B210</f>
        <v>Eletroduto galvanizado, vara 3,0m 3/4"</v>
      </c>
      <c r="C211" s="34">
        <f>'Plan. Elet.Reforma.Predio.D'!D210</f>
        <v>19</v>
      </c>
      <c r="D211" s="76">
        <f>'Plan. Elet.Reforma.Predio.D'!E210</f>
        <v>0</v>
      </c>
      <c r="E211" s="76">
        <f>'Plan. Elet.Reforma.Predio.D'!F210</f>
        <v>0</v>
      </c>
      <c r="F211" s="76">
        <f>(D211+E211)*(1+'Plan. Elet.Reforma.Predio.D'!H210)*C211</f>
        <v>0</v>
      </c>
      <c r="G211" s="107"/>
      <c r="H211" s="107"/>
      <c r="I211" s="14">
        <f t="shared" si="5"/>
        <v>0</v>
      </c>
    </row>
    <row r="212" spans="1:9" s="8" customFormat="1" ht="17.25" customHeight="1">
      <c r="A212" s="28" t="s">
        <v>338</v>
      </c>
      <c r="B212" s="29" t="str">
        <f>'Plan. Elet.Reforma.Predio.D'!B211</f>
        <v>Gancho curto p/ perfilado 150mm</v>
      </c>
      <c r="C212" s="34">
        <f>'Plan. Elet.Reforma.Predio.D'!D211</f>
        <v>38</v>
      </c>
      <c r="D212" s="76">
        <f>'Plan. Elet.Reforma.Predio.D'!E211</f>
        <v>0</v>
      </c>
      <c r="E212" s="76">
        <f>'Plan. Elet.Reforma.Predio.D'!F211</f>
        <v>0</v>
      </c>
      <c r="F212" s="76">
        <f>(D212+E212)*(1+'Plan. Elet.Reforma.Predio.D'!H211)*C212</f>
        <v>0</v>
      </c>
      <c r="G212" s="107"/>
      <c r="H212" s="107"/>
      <c r="I212" s="14">
        <f t="shared" si="5"/>
        <v>0</v>
      </c>
    </row>
    <row r="213" spans="1:9" s="8" customFormat="1" ht="17.25" customHeight="1">
      <c r="A213" s="28" t="s">
        <v>339</v>
      </c>
      <c r="B213" s="29" t="str">
        <f>'Plan. Elet.Reforma.Predio.D'!B212</f>
        <v>Junção "L" para perfilado 38x38mm</v>
      </c>
      <c r="C213" s="34">
        <f>'Plan. Elet.Reforma.Predio.D'!D212</f>
        <v>1</v>
      </c>
      <c r="D213" s="76">
        <f>'Plan. Elet.Reforma.Predio.D'!E212</f>
        <v>0</v>
      </c>
      <c r="E213" s="76">
        <f>'Plan. Elet.Reforma.Predio.D'!F212</f>
        <v>0</v>
      </c>
      <c r="F213" s="76">
        <f>(D213+E213)*(1+'Plan. Elet.Reforma.Predio.D'!H212)*C213</f>
        <v>0</v>
      </c>
      <c r="G213" s="107"/>
      <c r="H213" s="107"/>
      <c r="I213" s="14">
        <f t="shared" si="5"/>
        <v>0</v>
      </c>
    </row>
    <row r="214" spans="1:9" s="8" customFormat="1" ht="17.25" customHeight="1">
      <c r="A214" s="28" t="s">
        <v>340</v>
      </c>
      <c r="B214" s="29" t="str">
        <f>'Plan. Elet.Reforma.Predio.D'!B213</f>
        <v>Junção Interna "I" para perfilado 38x38mm</v>
      </c>
      <c r="C214" s="34">
        <f>'Plan. Elet.Reforma.Predio.D'!D213</f>
        <v>5</v>
      </c>
      <c r="D214" s="76">
        <f>'Plan. Elet.Reforma.Predio.D'!E213</f>
        <v>0</v>
      </c>
      <c r="E214" s="76">
        <f>'Plan. Elet.Reforma.Predio.D'!F213</f>
        <v>0</v>
      </c>
      <c r="F214" s="76">
        <f>(D214+E214)*(1+'Plan. Elet.Reforma.Predio.D'!H213)*C214</f>
        <v>0</v>
      </c>
      <c r="G214" s="107"/>
      <c r="H214" s="107"/>
      <c r="I214" s="14">
        <f t="shared" si="5"/>
        <v>0</v>
      </c>
    </row>
    <row r="215" spans="1:9" s="8" customFormat="1" ht="17.25" customHeight="1">
      <c r="A215" s="28" t="s">
        <v>341</v>
      </c>
      <c r="B215" s="29" t="str">
        <f>'Plan. Elet.Reforma.Predio.D'!B214</f>
        <v>Mão Francesa para Eletrocalha 300mm </v>
      </c>
      <c r="C215" s="34">
        <f>'Plan. Elet.Reforma.Predio.D'!D214</f>
        <v>25</v>
      </c>
      <c r="D215" s="76">
        <f>'Plan. Elet.Reforma.Predio.D'!E214</f>
        <v>0</v>
      </c>
      <c r="E215" s="76">
        <f>'Plan. Elet.Reforma.Predio.D'!F214</f>
        <v>0</v>
      </c>
      <c r="F215" s="76">
        <f>(D215+E215)*(1+'Plan. Elet.Reforma.Predio.D'!H214)*C215</f>
        <v>0</v>
      </c>
      <c r="G215" s="107"/>
      <c r="H215" s="107"/>
      <c r="I215" s="14">
        <f t="shared" si="5"/>
        <v>0</v>
      </c>
    </row>
    <row r="216" spans="1:9" s="8" customFormat="1" ht="17.25" customHeight="1">
      <c r="A216" s="28" t="s">
        <v>342</v>
      </c>
      <c r="B216" s="29" t="str">
        <f>'Plan. Elet.Reforma.Predio.D'!B215</f>
        <v>Parafuso Aço Chumbador Parabolt 3/8" X 75MM</v>
      </c>
      <c r="C216" s="34">
        <f>'Plan. Elet.Reforma.Predio.D'!D215</f>
        <v>1</v>
      </c>
      <c r="D216" s="76">
        <f>'Plan. Elet.Reforma.Predio.D'!E215</f>
        <v>0</v>
      </c>
      <c r="E216" s="76">
        <f>'Plan. Elet.Reforma.Predio.D'!F215</f>
        <v>0</v>
      </c>
      <c r="F216" s="76">
        <f>(D216+E216)*(1+'Plan. Elet.Reforma.Predio.D'!H215)*C216</f>
        <v>0</v>
      </c>
      <c r="G216" s="107"/>
      <c r="H216" s="107"/>
      <c r="I216" s="14">
        <f t="shared" si="5"/>
        <v>0</v>
      </c>
    </row>
    <row r="217" spans="1:9" s="8" customFormat="1" ht="17.25" customHeight="1">
      <c r="A217" s="28" t="s">
        <v>343</v>
      </c>
      <c r="B217" s="29" t="str">
        <f>'Plan. Elet.Reforma.Predio.D'!B216</f>
        <v>Parafuso Cabeça Lentilha, porca e arruelas p/ eletrocalha.</v>
      </c>
      <c r="C217" s="34">
        <f>'Plan. Elet.Reforma.Predio.D'!D216</f>
        <v>1</v>
      </c>
      <c r="D217" s="76">
        <f>'Plan. Elet.Reforma.Predio.D'!E216</f>
        <v>0</v>
      </c>
      <c r="E217" s="76">
        <f>'Plan. Elet.Reforma.Predio.D'!F216</f>
        <v>0</v>
      </c>
      <c r="F217" s="76">
        <f>(D217+E217)*(1+'Plan. Elet.Reforma.Predio.D'!H216)*C217</f>
        <v>0</v>
      </c>
      <c r="G217" s="107"/>
      <c r="H217" s="107"/>
      <c r="I217" s="14">
        <f t="shared" si="5"/>
        <v>0</v>
      </c>
    </row>
    <row r="218" spans="1:9" s="8" customFormat="1" ht="17.25" customHeight="1">
      <c r="A218" s="28" t="s">
        <v>344</v>
      </c>
      <c r="B218" s="29" t="str">
        <f>'Plan. Elet.Reforma.Predio.D'!B217</f>
        <v>Parafuso fenda galvan. cab. panela 4,8x45mm autoatarrachante</v>
      </c>
      <c r="C218" s="34">
        <f>'Plan. Elet.Reforma.Predio.D'!D217</f>
        <v>1</v>
      </c>
      <c r="D218" s="76">
        <f>'Plan. Elet.Reforma.Predio.D'!E217</f>
        <v>0</v>
      </c>
      <c r="E218" s="76">
        <f>'Plan. Elet.Reforma.Predio.D'!F217</f>
        <v>0</v>
      </c>
      <c r="F218" s="76">
        <f>(D218+E218)*(1+'Plan. Elet.Reforma.Predio.D'!H217)*C218</f>
        <v>0</v>
      </c>
      <c r="G218" s="107"/>
      <c r="H218" s="107"/>
      <c r="I218" s="14">
        <f t="shared" si="5"/>
        <v>0</v>
      </c>
    </row>
    <row r="219" spans="1:9" s="8" customFormat="1" ht="17.25" customHeight="1">
      <c r="A219" s="28" t="s">
        <v>345</v>
      </c>
      <c r="B219" s="29" t="str">
        <f>'Plan. Elet.Reforma.Predio.D'!B218</f>
        <v>Parafuso galvan. cab. sext. 3/8"x2.1/2" rosca soberba</v>
      </c>
      <c r="C219" s="34">
        <f>'Plan. Elet.Reforma.Predio.D'!D218</f>
        <v>1</v>
      </c>
      <c r="D219" s="76">
        <f>'Plan. Elet.Reforma.Predio.D'!E218</f>
        <v>0</v>
      </c>
      <c r="E219" s="76">
        <f>'Plan. Elet.Reforma.Predio.D'!F218</f>
        <v>0</v>
      </c>
      <c r="F219" s="76">
        <f>(D219+E219)*(1+'Plan. Elet.Reforma.Predio.D'!H218)*C219</f>
        <v>0</v>
      </c>
      <c r="G219" s="107"/>
      <c r="H219" s="107"/>
      <c r="I219" s="14">
        <f t="shared" si="5"/>
        <v>0</v>
      </c>
    </row>
    <row r="220" spans="1:9" s="8" customFormat="1" ht="17.25" customHeight="1">
      <c r="A220" s="28" t="s">
        <v>346</v>
      </c>
      <c r="B220" s="29" t="str">
        <f>'Plan. Elet.Reforma.Predio.D'!B219</f>
        <v>Parafuso galvan. cab. sext. 3/8"x2.1/2" rosca total WW</v>
      </c>
      <c r="C220" s="34">
        <f>'Plan. Elet.Reforma.Predio.D'!D219</f>
        <v>1</v>
      </c>
      <c r="D220" s="76">
        <f>'Plan. Elet.Reforma.Predio.D'!E219</f>
        <v>0</v>
      </c>
      <c r="E220" s="76">
        <f>'Plan. Elet.Reforma.Predio.D'!F219</f>
        <v>0</v>
      </c>
      <c r="F220" s="76">
        <f>(D220+E220)*(1+'Plan. Elet.Reforma.Predio.D'!H219)*C220</f>
        <v>0</v>
      </c>
      <c r="G220" s="107"/>
      <c r="H220" s="107"/>
      <c r="I220" s="14">
        <f t="shared" si="5"/>
        <v>0</v>
      </c>
    </row>
    <row r="221" spans="1:9" s="8" customFormat="1" ht="17.25" customHeight="1">
      <c r="A221" s="28" t="s">
        <v>347</v>
      </c>
      <c r="B221" s="29" t="str">
        <f>'Plan. Elet.Reforma.Predio.D'!B220</f>
        <v>Parafuso galvan. cabeça lentilha 1/4"x5/8" máquina rosca total</v>
      </c>
      <c r="C221" s="34">
        <f>'Plan. Elet.Reforma.Predio.D'!D220</f>
        <v>2</v>
      </c>
      <c r="D221" s="76">
        <f>'Plan. Elet.Reforma.Predio.D'!E220</f>
        <v>0</v>
      </c>
      <c r="E221" s="76">
        <f>'Plan. Elet.Reforma.Predio.D'!F220</f>
        <v>0</v>
      </c>
      <c r="F221" s="76">
        <f>(D221+E221)*(1+'Plan. Elet.Reforma.Predio.D'!H220)*C221</f>
        <v>0</v>
      </c>
      <c r="G221" s="107"/>
      <c r="H221" s="107"/>
      <c r="I221" s="14">
        <f t="shared" si="5"/>
        <v>0</v>
      </c>
    </row>
    <row r="222" spans="1:9" s="8" customFormat="1" ht="17.25" customHeight="1">
      <c r="A222" s="28" t="s">
        <v>348</v>
      </c>
      <c r="B222" s="29" t="str">
        <f>'Plan. Elet.Reforma.Predio.D'!B221</f>
        <v>Perfilado perfurado aba virada 38x38mm chapa 16 - barra de 6,00m</v>
      </c>
      <c r="C222" s="34">
        <f>'Plan. Elet.Reforma.Predio.D'!D221</f>
        <v>3</v>
      </c>
      <c r="D222" s="76">
        <f>'Plan. Elet.Reforma.Predio.D'!E221</f>
        <v>0</v>
      </c>
      <c r="E222" s="76">
        <f>'Plan. Elet.Reforma.Predio.D'!F221</f>
        <v>0</v>
      </c>
      <c r="F222" s="76">
        <f>(D222+E222)*(1+'Plan. Elet.Reforma.Predio.D'!H221)*C222</f>
        <v>0</v>
      </c>
      <c r="G222" s="107"/>
      <c r="H222" s="107"/>
      <c r="I222" s="14">
        <f t="shared" si="5"/>
        <v>0</v>
      </c>
    </row>
    <row r="223" spans="1:9" s="8" customFormat="1" ht="17.25" customHeight="1">
      <c r="A223" s="28" t="s">
        <v>349</v>
      </c>
      <c r="B223" s="29" t="str">
        <f>'Plan. Elet.Reforma.Predio.D'!B222</f>
        <v>Porca sextavada galvan. 1/4"</v>
      </c>
      <c r="C223" s="34">
        <f>'Plan. Elet.Reforma.Predio.D'!D222</f>
        <v>1</v>
      </c>
      <c r="D223" s="76">
        <f>'Plan. Elet.Reforma.Predio.D'!E222</f>
        <v>0</v>
      </c>
      <c r="E223" s="76">
        <f>'Plan. Elet.Reforma.Predio.D'!F222</f>
        <v>0</v>
      </c>
      <c r="F223" s="76">
        <f>(D223+E223)*(1+'Plan. Elet.Reforma.Predio.D'!H222)*C223</f>
        <v>0</v>
      </c>
      <c r="G223" s="107"/>
      <c r="H223" s="107"/>
      <c r="I223" s="14">
        <f t="shared" si="5"/>
        <v>0</v>
      </c>
    </row>
    <row r="224" spans="1:9" s="8" customFormat="1" ht="17.25" customHeight="1">
      <c r="A224" s="28" t="s">
        <v>350</v>
      </c>
      <c r="B224" s="29" t="str">
        <f>'Plan. Elet.Reforma.Predio.D'!B223</f>
        <v>Porca sextavada galvan. 3/8"</v>
      </c>
      <c r="C224" s="34">
        <f>'Plan. Elet.Reforma.Predio.D'!D223</f>
        <v>1</v>
      </c>
      <c r="D224" s="76">
        <f>'Plan. Elet.Reforma.Predio.D'!E223</f>
        <v>0</v>
      </c>
      <c r="E224" s="76">
        <f>'Plan. Elet.Reforma.Predio.D'!F223</f>
        <v>0</v>
      </c>
      <c r="F224" s="76">
        <f>(D224+E224)*(1+'Plan. Elet.Reforma.Predio.D'!H223)*C224</f>
        <v>0</v>
      </c>
      <c r="G224" s="107"/>
      <c r="H224" s="107"/>
      <c r="I224" s="14">
        <f t="shared" si="5"/>
        <v>0</v>
      </c>
    </row>
    <row r="225" spans="1:9" s="8" customFormat="1" ht="17.25" customHeight="1">
      <c r="A225" s="28" t="s">
        <v>351</v>
      </c>
      <c r="B225" s="29" t="str">
        <f>'Plan. Elet.Reforma.Predio.D'!B224</f>
        <v>Saida Lateral - perfilado 38x38mm p/ eletroduto 3/4"</v>
      </c>
      <c r="C225" s="34">
        <f>'Plan. Elet.Reforma.Predio.D'!D224</f>
        <v>2</v>
      </c>
      <c r="D225" s="76">
        <f>'Plan. Elet.Reforma.Predio.D'!E224</f>
        <v>0</v>
      </c>
      <c r="E225" s="76">
        <f>'Plan. Elet.Reforma.Predio.D'!F224</f>
        <v>0</v>
      </c>
      <c r="F225" s="76">
        <f>(D225+E225)*(1+'Plan. Elet.Reforma.Predio.D'!H224)*C225</f>
        <v>0</v>
      </c>
      <c r="G225" s="107"/>
      <c r="H225" s="107"/>
      <c r="I225" s="14">
        <f t="shared" si="5"/>
        <v>0</v>
      </c>
    </row>
    <row r="226" spans="1:9" s="8" customFormat="1" ht="17.25" customHeight="1">
      <c r="A226" s="28" t="s">
        <v>352</v>
      </c>
      <c r="B226" s="29" t="str">
        <f>'Plan. Elet.Reforma.Predio.D'!B225</f>
        <v>Saída p/ perfilado 38x38mm em eletrocalha (acoplamento)</v>
      </c>
      <c r="C226" s="34">
        <f>'Plan. Elet.Reforma.Predio.D'!D225</f>
        <v>3</v>
      </c>
      <c r="D226" s="76">
        <f>'Plan. Elet.Reforma.Predio.D'!E225</f>
        <v>0</v>
      </c>
      <c r="E226" s="76">
        <f>'Plan. Elet.Reforma.Predio.D'!F225</f>
        <v>0</v>
      </c>
      <c r="F226" s="76">
        <f>(D226+E226)*(1+'Plan. Elet.Reforma.Predio.D'!H225)*C226</f>
        <v>0</v>
      </c>
      <c r="G226" s="107"/>
      <c r="H226" s="107"/>
      <c r="I226" s="14">
        <f t="shared" si="5"/>
        <v>0</v>
      </c>
    </row>
    <row r="227" spans="1:9" s="8" customFormat="1" ht="17.25" customHeight="1">
      <c r="A227" s="28" t="s">
        <v>353</v>
      </c>
      <c r="B227" s="29" t="str">
        <f>'Plan. Elet.Reforma.Predio.D'!B226</f>
        <v>Suspensão vertical  para eletrocalha 100x50mm</v>
      </c>
      <c r="C227" s="34">
        <f>'Plan. Elet.Reforma.Predio.D'!D226</f>
        <v>2</v>
      </c>
      <c r="D227" s="76">
        <f>'Plan. Elet.Reforma.Predio.D'!E226</f>
        <v>0</v>
      </c>
      <c r="E227" s="76">
        <f>'Plan. Elet.Reforma.Predio.D'!F226</f>
        <v>0</v>
      </c>
      <c r="F227" s="76">
        <f>(D227+E227)*(1+'Plan. Elet.Reforma.Predio.D'!H226)*C227</f>
        <v>0</v>
      </c>
      <c r="G227" s="107"/>
      <c r="H227" s="107"/>
      <c r="I227" s="14">
        <f t="shared" si="5"/>
        <v>0</v>
      </c>
    </row>
    <row r="228" spans="1:9" s="8" customFormat="1" ht="17.25" customHeight="1">
      <c r="A228" s="28" t="s">
        <v>354</v>
      </c>
      <c r="B228" s="29" t="str">
        <f>'Plan. Elet.Reforma.Predio.D'!B227</f>
        <v>Tampa alumínio p/ condulete 3/4"  p/ 2 pontos RJ45</v>
      </c>
      <c r="C228" s="34">
        <f>'Plan. Elet.Reforma.Predio.D'!D227</f>
        <v>14</v>
      </c>
      <c r="D228" s="76">
        <f>'Plan. Elet.Reforma.Predio.D'!E227</f>
        <v>0</v>
      </c>
      <c r="E228" s="76">
        <f>'Plan. Elet.Reforma.Predio.D'!F227</f>
        <v>0</v>
      </c>
      <c r="F228" s="76">
        <f>(D228+E228)*(1+'Plan. Elet.Reforma.Predio.D'!H227)*C228</f>
        <v>0</v>
      </c>
      <c r="G228" s="107"/>
      <c r="H228" s="107"/>
      <c r="I228" s="14">
        <f t="shared" si="5"/>
        <v>0</v>
      </c>
    </row>
    <row r="229" spans="1:9" s="8" customFormat="1" ht="17.25" customHeight="1">
      <c r="A229" s="28" t="s">
        <v>355</v>
      </c>
      <c r="B229" s="29" t="str">
        <f>'Plan. Elet.Reforma.Predio.D'!B228</f>
        <v>Vergalhão galvan. rosca total 1/4"x3m</v>
      </c>
      <c r="C229" s="34">
        <f>'Plan. Elet.Reforma.Predio.D'!D228</f>
        <v>5</v>
      </c>
      <c r="D229" s="76">
        <f>'Plan. Elet.Reforma.Predio.D'!E228</f>
        <v>0</v>
      </c>
      <c r="E229" s="76">
        <f>'Plan. Elet.Reforma.Predio.D'!F228</f>
        <v>0</v>
      </c>
      <c r="F229" s="76">
        <f>(D229+E229)*(1+'Plan. Elet.Reforma.Predio.D'!H228)*C229</f>
        <v>0</v>
      </c>
      <c r="G229" s="107"/>
      <c r="H229" s="107"/>
      <c r="I229" s="14">
        <f t="shared" si="5"/>
        <v>0</v>
      </c>
    </row>
    <row r="230" spans="1:9" s="8" customFormat="1" ht="17.25" customHeight="1">
      <c r="A230" s="28"/>
      <c r="B230" s="31" t="str">
        <f>'Plan. Elet.Reforma.Predio.D'!B229</f>
        <v>Subtotal</v>
      </c>
      <c r="C230" s="34"/>
      <c r="D230" s="25">
        <f>SUMPRODUCT(C199:C229,D199:D229)*(1+'Plan. Elet.Reforma.Predio.D'!H9)</f>
        <v>0</v>
      </c>
      <c r="E230" s="25">
        <f>SUMPRODUCT(C199:C229,E199:E229)*(1+'Plan. Elet.Reforma.Predio.D'!H9)</f>
        <v>0</v>
      </c>
      <c r="F230" s="25">
        <f>SUM(F199:F229)</f>
        <v>0</v>
      </c>
      <c r="G230" s="25">
        <f>SUMPRODUCT(G199:G229,F199:F229)</f>
        <v>0</v>
      </c>
      <c r="H230" s="25">
        <f>SUMPRODUCT(F199:F229,H199:H229)</f>
        <v>0</v>
      </c>
      <c r="I230" s="78">
        <f>G230+H230</f>
        <v>0</v>
      </c>
    </row>
    <row r="231" spans="1:9" ht="17.25" customHeight="1" thickBot="1">
      <c r="A231" s="79"/>
      <c r="B231" s="80"/>
      <c r="C231" s="38"/>
      <c r="D231" s="81"/>
      <c r="E231" s="81"/>
      <c r="F231" s="82"/>
      <c r="G231" s="49"/>
      <c r="H231" s="83"/>
      <c r="I231" s="84"/>
    </row>
    <row r="232" spans="1:9" ht="17.25" customHeight="1" thickBot="1" thickTop="1">
      <c r="A232" s="19"/>
      <c r="B232" s="26" t="s">
        <v>14</v>
      </c>
      <c r="C232" s="44"/>
      <c r="D232" s="45">
        <f>D230+D196+D135+D101</f>
        <v>0</v>
      </c>
      <c r="E232" s="45">
        <f>E230+E196+E135+E101</f>
        <v>0</v>
      </c>
      <c r="F232" s="45">
        <f>D232+E232</f>
        <v>0</v>
      </c>
      <c r="G232" s="45">
        <f>G230+G196+G135+G101</f>
        <v>0</v>
      </c>
      <c r="H232" s="45">
        <f>H230+H196+H135+H101</f>
        <v>0</v>
      </c>
      <c r="I232" s="45">
        <f>G232+H232</f>
        <v>0</v>
      </c>
    </row>
    <row r="233" spans="4:9" ht="17.25" thickBot="1" thickTop="1">
      <c r="D233" s="46" t="e">
        <f>D232/F232</f>
        <v>#DIV/0!</v>
      </c>
      <c r="E233" s="46" t="e">
        <f>E232/F232</f>
        <v>#DIV/0!</v>
      </c>
      <c r="F233" s="47" t="e">
        <f>E233+D233</f>
        <v>#DIV/0!</v>
      </c>
      <c r="G233" s="46" t="e">
        <f>G232/F232</f>
        <v>#DIV/0!</v>
      </c>
      <c r="H233" s="46" t="e">
        <f>H232/F232</f>
        <v>#DIV/0!</v>
      </c>
      <c r="I233" s="47" t="e">
        <f>I232/F232</f>
        <v>#DIV/0!</v>
      </c>
    </row>
    <row r="234" spans="7:8" ht="22.5" customHeight="1" thickTop="1">
      <c r="G234" s="37" t="s">
        <v>17</v>
      </c>
      <c r="H234" s="37" t="s">
        <v>158</v>
      </c>
    </row>
    <row r="235" spans="1:9" ht="12.75">
      <c r="A235" s="96"/>
      <c r="B235" s="108"/>
      <c r="C235" s="96"/>
      <c r="D235" s="109"/>
      <c r="E235" s="110"/>
      <c r="F235" s="110"/>
      <c r="G235" s="111"/>
      <c r="H235" s="111"/>
      <c r="I235" s="112"/>
    </row>
    <row r="236" spans="1:9" ht="12.75">
      <c r="A236" s="96"/>
      <c r="B236" s="108"/>
      <c r="C236" s="96"/>
      <c r="D236" s="109"/>
      <c r="E236" s="110"/>
      <c r="F236" s="110"/>
      <c r="G236" s="111"/>
      <c r="H236" s="111"/>
      <c r="I236" s="112"/>
    </row>
    <row r="237" spans="1:10" ht="15">
      <c r="A237" s="96"/>
      <c r="B237" s="113"/>
      <c r="C237" s="113"/>
      <c r="D237" s="113"/>
      <c r="E237" s="103"/>
      <c r="F237" s="103"/>
      <c r="G237" s="103"/>
      <c r="H237" s="103"/>
      <c r="I237" s="103"/>
      <c r="J237" s="48"/>
    </row>
    <row r="238" spans="1:10" ht="15">
      <c r="A238" s="96"/>
      <c r="B238" s="113"/>
      <c r="C238" s="113"/>
      <c r="D238" s="113"/>
      <c r="E238" s="114"/>
      <c r="F238" s="115"/>
      <c r="G238" s="116"/>
      <c r="H238" s="116"/>
      <c r="I238" s="117"/>
      <c r="J238" s="20"/>
    </row>
    <row r="239" spans="1:10" ht="15">
      <c r="A239" s="96"/>
      <c r="B239" s="113"/>
      <c r="C239" s="113"/>
      <c r="D239" s="113"/>
      <c r="E239" s="114"/>
      <c r="F239" s="115"/>
      <c r="G239" s="116"/>
      <c r="H239" s="116"/>
      <c r="I239" s="117"/>
      <c r="J239" s="20"/>
    </row>
    <row r="240" spans="1:10" ht="18">
      <c r="A240" s="96"/>
      <c r="B240" s="118"/>
      <c r="C240" s="118"/>
      <c r="D240" s="118"/>
      <c r="E240" s="118"/>
      <c r="F240" s="118"/>
      <c r="G240" s="118"/>
      <c r="H240" s="118"/>
      <c r="I240" s="118"/>
      <c r="J240" s="16"/>
    </row>
    <row r="241" spans="1:10" ht="18">
      <c r="A241" s="96"/>
      <c r="B241" s="90" t="s">
        <v>357</v>
      </c>
      <c r="C241" s="118"/>
      <c r="D241" s="118"/>
      <c r="E241" s="118"/>
      <c r="F241" s="118"/>
      <c r="G241" s="118"/>
      <c r="H241" s="118"/>
      <c r="I241" s="118"/>
      <c r="J241" s="16"/>
    </row>
    <row r="242" spans="1:9" ht="12.75">
      <c r="A242" s="96"/>
      <c r="B242" s="108"/>
      <c r="C242" s="96"/>
      <c r="D242" s="109"/>
      <c r="E242" s="110"/>
      <c r="F242" s="110"/>
      <c r="G242" s="111"/>
      <c r="H242" s="111"/>
      <c r="I242" s="112"/>
    </row>
    <row r="243" spans="1:9" ht="18">
      <c r="A243" s="96"/>
      <c r="B243" s="118"/>
      <c r="C243" s="96"/>
      <c r="D243" s="109"/>
      <c r="E243" s="110"/>
      <c r="F243" s="110"/>
      <c r="G243" s="111"/>
      <c r="H243" s="111"/>
      <c r="I243" s="112"/>
    </row>
    <row r="244" spans="1:9" ht="18">
      <c r="A244" s="96"/>
      <c r="B244" s="118"/>
      <c r="C244" s="96"/>
      <c r="D244" s="109"/>
      <c r="E244" s="110"/>
      <c r="F244" s="110"/>
      <c r="G244" s="111"/>
      <c r="H244" s="111"/>
      <c r="I244" s="112"/>
    </row>
  </sheetData>
  <sheetProtection password="C919" sheet="1"/>
  <mergeCells count="7">
    <mergeCell ref="E237:I237"/>
    <mergeCell ref="A1:I1"/>
    <mergeCell ref="A2:I2"/>
    <mergeCell ref="A3:I3"/>
    <mergeCell ref="A4:I4"/>
    <mergeCell ref="G6:H6"/>
    <mergeCell ref="A5:J5"/>
  </mergeCells>
  <printOptions horizontalCentered="1"/>
  <pageMargins left="0" right="0" top="1.1811023622047245" bottom="0" header="0" footer="0"/>
  <pageSetup fitToHeight="0" fitToWidth="1" horizontalDpi="300" verticalDpi="300" orientation="landscape" paperSize="9" scale="67" r:id="rId1"/>
  <rowBreaks count="3" manualBreakCount="3">
    <brk id="43" max="8" man="1"/>
    <brk id="84" max="8" man="1"/>
    <brk id="1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EFOA</dc:creator>
  <cp:keywords/>
  <dc:description/>
  <cp:lastModifiedBy>engenhariap054772</cp:lastModifiedBy>
  <cp:lastPrinted>2011-12-01T10:53:58Z</cp:lastPrinted>
  <dcterms:created xsi:type="dcterms:W3CDTF">2002-12-27T10:14:11Z</dcterms:created>
  <dcterms:modified xsi:type="dcterms:W3CDTF">2012-01-20T11:38:56Z</dcterms:modified>
  <cp:category/>
  <cp:version/>
  <cp:contentType/>
  <cp:contentStatus/>
</cp:coreProperties>
</file>