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Gerência de Licitações e Aquisições\Campus Varginha\PSCIP\Documentos enviados para Licitação\"/>
    </mc:Choice>
  </mc:AlternateContent>
  <bookViews>
    <workbookView xWindow="0" yWindow="0" windowWidth="28800" windowHeight="12330" tabRatio="891"/>
  </bookViews>
  <sheets>
    <sheet name="Planilha" sheetId="54" r:id="rId1"/>
    <sheet name="Cronograma" sheetId="58" r:id="rId2"/>
    <sheet name="CCU" sheetId="10" r:id="rId3"/>
    <sheet name="Demonst. BDI - Equipamentos" sheetId="62" r:id="rId4"/>
    <sheet name="Demonst. BDI - Serviços" sheetId="63" r:id="rId5"/>
    <sheet name="Demonst. BDI - Obra" sheetId="64" r:id="rId6"/>
  </sheets>
  <definedNames>
    <definedName name="_xlnm._FilterDatabase" localSheetId="0" hidden="1">Planilha!$A$16:$J$261</definedName>
    <definedName name="_xlnm.Print_Area" localSheetId="2">CCU!$A$1:$I$393</definedName>
    <definedName name="_xlnm.Print_Area" localSheetId="1">Cronograma!$A$1:$M$270</definedName>
    <definedName name="_xlnm.Print_Area" localSheetId="0">Planilha!$A$1:$J$269</definedName>
    <definedName name="_xlnm.Print_Titles" localSheetId="2">CCU!$1:$17</definedName>
    <definedName name="_xlnm.Print_Titles" localSheetId="1">Cronograma!$1:$17</definedName>
    <definedName name="_xlnm.Print_Titles" localSheetId="0">Planilha!$1:$17</definedName>
  </definedNames>
  <calcPr calcId="162913"/>
</workbook>
</file>

<file path=xl/calcChain.xml><?xml version="1.0" encoding="utf-8"?>
<calcChain xmlns="http://schemas.openxmlformats.org/spreadsheetml/2006/main">
  <c r="C14" i="64" l="1"/>
  <c r="B253" i="58"/>
  <c r="B66" i="58"/>
  <c r="C224" i="58"/>
  <c r="C215" i="58"/>
  <c r="C26" i="58"/>
  <c r="J261" i="54" l="1"/>
  <c r="H261" i="54"/>
  <c r="C23" i="64" l="1"/>
  <c r="C17" i="64"/>
  <c r="C8" i="64"/>
  <c r="C23" i="63"/>
  <c r="C17" i="63"/>
  <c r="C14" i="63"/>
  <c r="C8" i="63"/>
  <c r="C23" i="62"/>
  <c r="C17" i="62"/>
  <c r="C14" i="62"/>
  <c r="C8" i="62"/>
  <c r="I258" i="54" l="1"/>
  <c r="I257" i="54"/>
  <c r="I256" i="54"/>
  <c r="I255" i="54"/>
  <c r="I254" i="54"/>
  <c r="I237" i="54"/>
  <c r="I222" i="54"/>
  <c r="I193" i="54"/>
  <c r="I192" i="54"/>
  <c r="I191" i="54"/>
  <c r="I190" i="54"/>
  <c r="I189" i="54"/>
  <c r="I188" i="54"/>
  <c r="I187" i="54"/>
  <c r="I186" i="54"/>
  <c r="I185" i="54"/>
  <c r="I184" i="54"/>
  <c r="I183" i="54"/>
  <c r="I182" i="54"/>
  <c r="I181" i="54"/>
  <c r="I180" i="54"/>
  <c r="I179" i="54"/>
  <c r="I178" i="54"/>
  <c r="I177" i="54"/>
  <c r="I176" i="54"/>
  <c r="I175" i="54"/>
  <c r="I174" i="54"/>
  <c r="I173" i="54"/>
  <c r="I172" i="54"/>
  <c r="I171" i="54"/>
  <c r="I170" i="54"/>
  <c r="I169" i="54"/>
  <c r="I168" i="54"/>
  <c r="I167" i="54"/>
  <c r="I166" i="54"/>
  <c r="I165" i="54"/>
  <c r="I163" i="54"/>
  <c r="I161" i="54"/>
  <c r="I160" i="54"/>
  <c r="I159" i="54"/>
  <c r="I157" i="54"/>
  <c r="I156" i="54"/>
  <c r="I154" i="54"/>
  <c r="I153" i="54"/>
  <c r="I151" i="54"/>
  <c r="I150" i="54"/>
  <c r="I149" i="54"/>
  <c r="I148" i="54"/>
  <c r="I147" i="54"/>
  <c r="I145" i="54"/>
  <c r="I144" i="54"/>
  <c r="I135" i="54"/>
  <c r="I134" i="54"/>
  <c r="I132" i="54"/>
  <c r="I131" i="54"/>
  <c r="I130" i="54"/>
  <c r="I129" i="54"/>
  <c r="I128" i="54"/>
  <c r="I127" i="54"/>
  <c r="I126" i="54"/>
  <c r="I124" i="54"/>
  <c r="I123" i="54"/>
  <c r="I122" i="54"/>
  <c r="I121" i="54"/>
  <c r="I120" i="54"/>
  <c r="I119" i="54"/>
  <c r="I118" i="54"/>
  <c r="I116" i="54"/>
  <c r="I115" i="54"/>
  <c r="I114" i="54"/>
  <c r="I105" i="54"/>
  <c r="I104" i="54"/>
  <c r="I103" i="54"/>
  <c r="I102" i="54"/>
  <c r="I101" i="54"/>
  <c r="I100" i="54"/>
  <c r="I99" i="54"/>
  <c r="I98" i="54"/>
  <c r="I96" i="54"/>
  <c r="I95" i="54"/>
  <c r="I94" i="54"/>
  <c r="I93" i="54"/>
  <c r="I92" i="54"/>
  <c r="I91" i="54"/>
  <c r="I89" i="54"/>
  <c r="I88" i="54"/>
  <c r="I87" i="54"/>
  <c r="I86" i="54"/>
  <c r="I85" i="54"/>
  <c r="I76" i="54"/>
  <c r="I75" i="54"/>
  <c r="I74" i="54"/>
  <c r="I73" i="54"/>
  <c r="I72" i="54"/>
  <c r="I71" i="54"/>
  <c r="I69" i="54"/>
  <c r="I67" i="54"/>
  <c r="I66" i="54"/>
  <c r="I59" i="54"/>
  <c r="I58" i="54"/>
  <c r="I249" i="54"/>
  <c r="I225" i="54"/>
  <c r="I224" i="54"/>
  <c r="I223" i="54"/>
  <c r="I218" i="54"/>
  <c r="I217" i="54"/>
  <c r="I215" i="54"/>
  <c r="I214" i="54"/>
  <c r="I212" i="54"/>
  <c r="I211" i="54"/>
  <c r="I210" i="54"/>
  <c r="I201" i="54"/>
  <c r="I200" i="54"/>
  <c r="I199" i="54"/>
  <c r="I198" i="54"/>
  <c r="I140" i="54"/>
  <c r="I61" i="54"/>
  <c r="I56" i="54"/>
  <c r="I51" i="54"/>
  <c r="I50" i="54"/>
  <c r="I49" i="54"/>
  <c r="I41" i="54"/>
  <c r="I40" i="54"/>
  <c r="I39" i="54"/>
  <c r="I35" i="54"/>
  <c r="I34" i="54"/>
  <c r="I33" i="54"/>
  <c r="I32" i="54"/>
  <c r="I28" i="54"/>
  <c r="I27" i="54"/>
  <c r="I26" i="54"/>
  <c r="I25" i="54"/>
  <c r="I24" i="54"/>
  <c r="I23" i="54"/>
  <c r="B157" i="58" l="1"/>
  <c r="M164" i="58"/>
  <c r="A162" i="58"/>
  <c r="A164" i="58"/>
  <c r="B164" i="58"/>
  <c r="B163" i="58"/>
  <c r="M162" i="58"/>
  <c r="B242" i="58"/>
  <c r="D218" i="58"/>
  <c r="D219" i="58"/>
  <c r="B206" i="58"/>
  <c r="D40" i="58"/>
  <c r="D41" i="58"/>
  <c r="B45" i="58"/>
  <c r="D255" i="58"/>
  <c r="D256" i="58"/>
  <c r="D257" i="58"/>
  <c r="C258" i="58"/>
  <c r="D259" i="58"/>
  <c r="D223" i="58"/>
  <c r="D224" i="58"/>
  <c r="D226" i="58"/>
  <c r="D211" i="58"/>
  <c r="D212" i="58"/>
  <c r="D213" i="58"/>
  <c r="D215" i="58"/>
  <c r="D216" i="58"/>
  <c r="D199" i="58"/>
  <c r="C200" i="58"/>
  <c r="D201" i="58"/>
  <c r="D202" i="58"/>
  <c r="C145" i="58"/>
  <c r="D146" i="58"/>
  <c r="C150" i="58"/>
  <c r="D152" i="58"/>
  <c r="D154" i="58"/>
  <c r="D155" i="58"/>
  <c r="D157" i="58"/>
  <c r="D158" i="58"/>
  <c r="D160" i="58"/>
  <c r="D161" i="58"/>
  <c r="C162" i="58"/>
  <c r="D164" i="58"/>
  <c r="C166" i="58"/>
  <c r="C167" i="58"/>
  <c r="C168" i="58"/>
  <c r="C170" i="58"/>
  <c r="C171" i="58"/>
  <c r="D172" i="58"/>
  <c r="C174" i="58"/>
  <c r="D176" i="58"/>
  <c r="C177" i="58"/>
  <c r="C178" i="58"/>
  <c r="C179" i="58"/>
  <c r="C181" i="58"/>
  <c r="C182" i="58"/>
  <c r="C183" i="58"/>
  <c r="C184" i="58"/>
  <c r="C186" i="58"/>
  <c r="C187" i="58"/>
  <c r="C188" i="58"/>
  <c r="C189" i="58"/>
  <c r="C190" i="58"/>
  <c r="C191" i="58"/>
  <c r="C194" i="58"/>
  <c r="D114" i="58"/>
  <c r="C115" i="58"/>
  <c r="D118" i="58"/>
  <c r="D119" i="58"/>
  <c r="D120" i="58"/>
  <c r="D121" i="58"/>
  <c r="C122" i="58"/>
  <c r="D123" i="58"/>
  <c r="D126" i="58"/>
  <c r="D127" i="58"/>
  <c r="D128" i="58"/>
  <c r="D129" i="58"/>
  <c r="D130" i="58"/>
  <c r="C131" i="58"/>
  <c r="D132" i="58"/>
  <c r="D134" i="58"/>
  <c r="D135" i="58"/>
  <c r="D85" i="58"/>
  <c r="D86" i="58"/>
  <c r="D87" i="58"/>
  <c r="D89" i="58"/>
  <c r="D91" i="58"/>
  <c r="D92" i="58"/>
  <c r="D93" i="58"/>
  <c r="D95" i="58"/>
  <c r="D96" i="58"/>
  <c r="D98" i="58"/>
  <c r="D99" i="58"/>
  <c r="D100" i="58"/>
  <c r="C101" i="58"/>
  <c r="D102" i="58"/>
  <c r="D103" i="58"/>
  <c r="D104" i="58"/>
  <c r="D105" i="58"/>
  <c r="D66" i="58"/>
  <c r="D67" i="58"/>
  <c r="C69" i="58"/>
  <c r="D71" i="58"/>
  <c r="D73" i="58"/>
  <c r="D74" i="58"/>
  <c r="D75" i="58"/>
  <c r="D76" i="58"/>
  <c r="D58" i="58"/>
  <c r="D59" i="58"/>
  <c r="D61" i="58"/>
  <c r="D50" i="58"/>
  <c r="D51" i="58"/>
  <c r="D33" i="58"/>
  <c r="D34" i="58"/>
  <c r="D35" i="58"/>
  <c r="D23" i="58"/>
  <c r="D24" i="58"/>
  <c r="D25" i="58"/>
  <c r="D27" i="58"/>
  <c r="D28" i="58"/>
  <c r="I286" i="10"/>
  <c r="I275" i="10"/>
  <c r="I274" i="10"/>
  <c r="C88" i="58"/>
  <c r="B88" i="58"/>
  <c r="A88" i="58"/>
  <c r="C94" i="58"/>
  <c r="B94" i="58"/>
  <c r="I384" i="10"/>
  <c r="I383" i="10"/>
  <c r="I382" i="10"/>
  <c r="I378" i="10"/>
  <c r="I363" i="10"/>
  <c r="I373" i="10"/>
  <c r="I375" i="10"/>
  <c r="I374" i="10"/>
  <c r="I369" i="10"/>
  <c r="I362" i="10"/>
  <c r="I364" i="10"/>
  <c r="I365" i="10"/>
  <c r="I366" i="10"/>
  <c r="I358" i="10"/>
  <c r="A99" i="58"/>
  <c r="A100" i="58"/>
  <c r="A101" i="58"/>
  <c r="A102" i="58"/>
  <c r="A103" i="58"/>
  <c r="A104" i="58"/>
  <c r="A105" i="58"/>
  <c r="I181" i="10"/>
  <c r="I182" i="10"/>
  <c r="I23" i="10"/>
  <c r="I24" i="10"/>
  <c r="I25" i="10"/>
  <c r="I26" i="10"/>
  <c r="I27" i="10"/>
  <c r="I28" i="10"/>
  <c r="I29" i="10"/>
  <c r="I30" i="10"/>
  <c r="I31" i="10"/>
  <c r="I19" i="10"/>
  <c r="I37" i="10"/>
  <c r="I38" i="10"/>
  <c r="I45" i="10"/>
  <c r="I46" i="10"/>
  <c r="I41" i="10"/>
  <c r="I53" i="10"/>
  <c r="I54" i="10"/>
  <c r="I49" i="10"/>
  <c r="I61" i="10"/>
  <c r="I62" i="10"/>
  <c r="I57" i="10"/>
  <c r="I69" i="10"/>
  <c r="I70" i="10"/>
  <c r="I65" i="10"/>
  <c r="I77" i="10"/>
  <c r="I78" i="10"/>
  <c r="I73" i="10"/>
  <c r="I85" i="10"/>
  <c r="I86" i="10"/>
  <c r="I81" i="10"/>
  <c r="I93" i="10"/>
  <c r="I94" i="10"/>
  <c r="I89" i="10"/>
  <c r="I101" i="10"/>
  <c r="I102" i="10"/>
  <c r="I97" i="10"/>
  <c r="I109" i="10"/>
  <c r="I110" i="10"/>
  <c r="I105" i="10"/>
  <c r="I117" i="10"/>
  <c r="I118" i="10"/>
  <c r="I113" i="10"/>
  <c r="I125" i="10"/>
  <c r="I126" i="10"/>
  <c r="I121" i="10"/>
  <c r="I133" i="10"/>
  <c r="I134" i="10"/>
  <c r="I141" i="10"/>
  <c r="I142" i="10"/>
  <c r="I137" i="10"/>
  <c r="I149" i="10"/>
  <c r="I150" i="10"/>
  <c r="I145" i="10"/>
  <c r="I157" i="10"/>
  <c r="I158" i="10"/>
  <c r="I153" i="10"/>
  <c r="I165" i="10"/>
  <c r="I166" i="10"/>
  <c r="I161" i="10"/>
  <c r="I173" i="10"/>
  <c r="I174" i="10"/>
  <c r="I169" i="10"/>
  <c r="I177" i="10"/>
  <c r="I189" i="10"/>
  <c r="I190" i="10"/>
  <c r="I185" i="10"/>
  <c r="I197" i="10"/>
  <c r="I198" i="10"/>
  <c r="I193" i="10"/>
  <c r="I205" i="10"/>
  <c r="I206" i="10"/>
  <c r="I201" i="10"/>
  <c r="I213" i="10"/>
  <c r="I214" i="10"/>
  <c r="I209" i="10"/>
  <c r="I221" i="10"/>
  <c r="I222" i="10"/>
  <c r="I217" i="10"/>
  <c r="I229" i="10"/>
  <c r="I230" i="10"/>
  <c r="I225" i="10"/>
  <c r="I237" i="10"/>
  <c r="I238" i="10"/>
  <c r="I233" i="10"/>
  <c r="I245" i="10"/>
  <c r="I246" i="10"/>
  <c r="I241" i="10"/>
  <c r="I253" i="10"/>
  <c r="I254" i="10"/>
  <c r="I249" i="10"/>
  <c r="G261" i="10"/>
  <c r="I261" i="10" s="1"/>
  <c r="I262" i="10"/>
  <c r="I263" i="10"/>
  <c r="I264" i="10"/>
  <c r="I257" i="10"/>
  <c r="I271" i="10"/>
  <c r="I272" i="10"/>
  <c r="I273" i="10"/>
  <c r="I282" i="10"/>
  <c r="I283" i="10"/>
  <c r="I284" i="10"/>
  <c r="I285" i="10"/>
  <c r="I293" i="10"/>
  <c r="I288" i="10" s="1"/>
  <c r="I300" i="10"/>
  <c r="I301" i="10"/>
  <c r="I302" i="10"/>
  <c r="I303" i="10"/>
  <c r="I304" i="10"/>
  <c r="I305" i="10"/>
  <c r="I312" i="10"/>
  <c r="G313" i="10"/>
  <c r="I313" i="10" s="1"/>
  <c r="G314" i="10"/>
  <c r="I314" i="10" s="1"/>
  <c r="G315" i="10"/>
  <c r="I315" i="10" s="1"/>
  <c r="I322" i="10"/>
  <c r="I323" i="10"/>
  <c r="I324" i="10"/>
  <c r="I325" i="10"/>
  <c r="I318" i="10"/>
  <c r="I332" i="10"/>
  <c r="I333" i="10"/>
  <c r="I334" i="10"/>
  <c r="I335" i="10"/>
  <c r="I328" i="10"/>
  <c r="I342" i="10"/>
  <c r="I343" i="10"/>
  <c r="I344" i="10"/>
  <c r="I345" i="10"/>
  <c r="I338" i="10"/>
  <c r="I352" i="10"/>
  <c r="I353" i="10"/>
  <c r="I354" i="10"/>
  <c r="I355" i="10"/>
  <c r="I348" i="10"/>
  <c r="M194" i="58"/>
  <c r="M150" i="58"/>
  <c r="C259" i="58"/>
  <c r="C255" i="58"/>
  <c r="C238" i="58"/>
  <c r="C226" i="58"/>
  <c r="C225" i="58"/>
  <c r="C223" i="58"/>
  <c r="C217" i="58"/>
  <c r="C210" i="58"/>
  <c r="C201" i="58"/>
  <c r="C193" i="58"/>
  <c r="C192" i="58"/>
  <c r="C185" i="58"/>
  <c r="C180" i="58"/>
  <c r="C175" i="58"/>
  <c r="C173" i="58"/>
  <c r="C169" i="58"/>
  <c r="C161" i="58"/>
  <c r="C157" i="58"/>
  <c r="C155" i="58"/>
  <c r="C152" i="58"/>
  <c r="C151" i="58"/>
  <c r="C149" i="58"/>
  <c r="C148" i="58"/>
  <c r="C134" i="58"/>
  <c r="C126" i="58"/>
  <c r="C124" i="58"/>
  <c r="C121" i="58"/>
  <c r="C119" i="58"/>
  <c r="C116" i="58"/>
  <c r="C103" i="58"/>
  <c r="C99" i="58"/>
  <c r="C95" i="58"/>
  <c r="C86" i="58"/>
  <c r="C74" i="58"/>
  <c r="C72" i="58"/>
  <c r="C67" i="58"/>
  <c r="C66" i="58"/>
  <c r="C57" i="58"/>
  <c r="C56" i="58"/>
  <c r="C50" i="58"/>
  <c r="C41" i="58"/>
  <c r="C39" i="58"/>
  <c r="C34" i="58"/>
  <c r="C25" i="58"/>
  <c r="C28" i="58"/>
  <c r="M259" i="58"/>
  <c r="M258" i="58"/>
  <c r="M257" i="58"/>
  <c r="M256" i="58"/>
  <c r="M255" i="58"/>
  <c r="M250" i="58"/>
  <c r="M246" i="58"/>
  <c r="M242" i="58"/>
  <c r="M234" i="58"/>
  <c r="M230" i="58"/>
  <c r="M226" i="58"/>
  <c r="M225" i="58"/>
  <c r="M224" i="58"/>
  <c r="M223" i="58"/>
  <c r="M219" i="58"/>
  <c r="M218" i="58"/>
  <c r="M216" i="58"/>
  <c r="M215" i="58"/>
  <c r="M213" i="58"/>
  <c r="M212" i="58"/>
  <c r="M211" i="58"/>
  <c r="M206" i="58"/>
  <c r="M202" i="58"/>
  <c r="M201" i="58"/>
  <c r="M200" i="58"/>
  <c r="M199"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1" i="58"/>
  <c r="M160" i="58"/>
  <c r="M158" i="58"/>
  <c r="M157" i="58"/>
  <c r="M155" i="58"/>
  <c r="M154" i="58"/>
  <c r="M152" i="58"/>
  <c r="M151" i="58"/>
  <c r="M149" i="58"/>
  <c r="M148" i="58"/>
  <c r="M146" i="58"/>
  <c r="M145" i="58"/>
  <c r="M140" i="58"/>
  <c r="M135" i="58"/>
  <c r="M134" i="58"/>
  <c r="M132" i="58"/>
  <c r="M131" i="58"/>
  <c r="M130" i="58"/>
  <c r="M129" i="58"/>
  <c r="M128" i="58"/>
  <c r="M127" i="58"/>
  <c r="M126" i="58"/>
  <c r="M124" i="58"/>
  <c r="M123" i="58"/>
  <c r="M122" i="58"/>
  <c r="M121" i="58"/>
  <c r="M120" i="58"/>
  <c r="M119" i="58"/>
  <c r="M118" i="58"/>
  <c r="M116" i="58"/>
  <c r="M115" i="58"/>
  <c r="M114" i="58"/>
  <c r="M109" i="58"/>
  <c r="M105" i="58"/>
  <c r="M104" i="58"/>
  <c r="M103" i="58"/>
  <c r="M102" i="58"/>
  <c r="M101" i="58"/>
  <c r="M100" i="58"/>
  <c r="M99" i="58"/>
  <c r="M98" i="58"/>
  <c r="M96" i="58"/>
  <c r="M95" i="58"/>
  <c r="M93" i="58"/>
  <c r="M92" i="58"/>
  <c r="M91" i="58"/>
  <c r="M89" i="58"/>
  <c r="M87" i="58"/>
  <c r="M86" i="58"/>
  <c r="M85" i="58"/>
  <c r="M80" i="58"/>
  <c r="M76" i="58"/>
  <c r="M75" i="58"/>
  <c r="M74" i="58"/>
  <c r="M73" i="58"/>
  <c r="M72" i="58"/>
  <c r="M71" i="58"/>
  <c r="M69" i="58"/>
  <c r="M67" i="58"/>
  <c r="M66" i="58"/>
  <c r="M61" i="58"/>
  <c r="M59" i="58"/>
  <c r="M58" i="58"/>
  <c r="M56" i="58"/>
  <c r="M50" i="58"/>
  <c r="M51" i="58"/>
  <c r="M49" i="58"/>
  <c r="M40" i="58"/>
  <c r="M41" i="58"/>
  <c r="M39" i="58"/>
  <c r="M33" i="58"/>
  <c r="M34" i="58"/>
  <c r="M35" i="58"/>
  <c r="M32" i="58"/>
  <c r="M27" i="58"/>
  <c r="M24" i="58"/>
  <c r="M25" i="58"/>
  <c r="M26" i="58"/>
  <c r="M28" i="58"/>
  <c r="M23" i="58"/>
  <c r="B255" i="58"/>
  <c r="B256" i="58"/>
  <c r="B257" i="58"/>
  <c r="B258" i="58"/>
  <c r="B259" i="58"/>
  <c r="B254" i="58"/>
  <c r="A255" i="58"/>
  <c r="A256" i="58"/>
  <c r="A257" i="58"/>
  <c r="A258" i="58"/>
  <c r="A259" i="58"/>
  <c r="B250" i="58"/>
  <c r="B198" i="58"/>
  <c r="B156" i="58"/>
  <c r="A145" i="58"/>
  <c r="A146" i="58"/>
  <c r="A148" i="58"/>
  <c r="A149" i="58"/>
  <c r="A150" i="58"/>
  <c r="A151" i="58"/>
  <c r="A152" i="58"/>
  <c r="A154" i="58"/>
  <c r="A155" i="58"/>
  <c r="A157" i="58"/>
  <c r="A158" i="58"/>
  <c r="A160" i="58"/>
  <c r="A161" i="58"/>
  <c r="A166" i="58"/>
  <c r="A167" i="58"/>
  <c r="A168" i="58"/>
  <c r="A169" i="58"/>
  <c r="A170" i="58"/>
  <c r="A171" i="58"/>
  <c r="A172" i="58"/>
  <c r="A173" i="58"/>
  <c r="A174" i="58"/>
  <c r="A175" i="58"/>
  <c r="A176" i="58"/>
  <c r="A177" i="58"/>
  <c r="A178" i="58"/>
  <c r="A179" i="58"/>
  <c r="A180" i="58"/>
  <c r="A181" i="58"/>
  <c r="A182" i="58"/>
  <c r="A183" i="58"/>
  <c r="A184" i="58"/>
  <c r="A185" i="58"/>
  <c r="A186" i="58"/>
  <c r="A187" i="58"/>
  <c r="A188" i="58"/>
  <c r="A189" i="58"/>
  <c r="A190" i="58"/>
  <c r="A191" i="58"/>
  <c r="A192" i="58"/>
  <c r="A193" i="58"/>
  <c r="A194" i="58"/>
  <c r="B187" i="58"/>
  <c r="B188" i="58"/>
  <c r="B189" i="58"/>
  <c r="B190" i="58"/>
  <c r="B191" i="58"/>
  <c r="B192" i="58"/>
  <c r="B193" i="58"/>
  <c r="B194" i="58"/>
  <c r="B145" i="58"/>
  <c r="B146" i="58"/>
  <c r="B147" i="58"/>
  <c r="B148" i="58"/>
  <c r="B149" i="58"/>
  <c r="B150" i="58"/>
  <c r="B151" i="58"/>
  <c r="B152" i="58"/>
  <c r="B153" i="58"/>
  <c r="B154" i="58"/>
  <c r="B155" i="58"/>
  <c r="B158" i="58"/>
  <c r="B159" i="58"/>
  <c r="B160" i="58"/>
  <c r="B161" i="58"/>
  <c r="B165" i="58"/>
  <c r="B166" i="58"/>
  <c r="B167" i="58"/>
  <c r="B168" i="58"/>
  <c r="B169" i="58"/>
  <c r="B170" i="58"/>
  <c r="B171" i="58"/>
  <c r="B172" i="58"/>
  <c r="B173" i="58"/>
  <c r="B174" i="58"/>
  <c r="B175" i="58"/>
  <c r="B176" i="58"/>
  <c r="B177" i="58"/>
  <c r="B178" i="58"/>
  <c r="B179" i="58"/>
  <c r="B180" i="58"/>
  <c r="B181" i="58"/>
  <c r="B182" i="58"/>
  <c r="B183" i="58"/>
  <c r="B184" i="58"/>
  <c r="B185" i="58"/>
  <c r="B186" i="58"/>
  <c r="B144" i="58"/>
  <c r="B139" i="58"/>
  <c r="B114" i="58"/>
  <c r="B115" i="58"/>
  <c r="B116" i="58"/>
  <c r="B117" i="58"/>
  <c r="B118" i="58"/>
  <c r="B119" i="58"/>
  <c r="B120" i="58"/>
  <c r="B121" i="58"/>
  <c r="B122" i="58"/>
  <c r="B123" i="58"/>
  <c r="B124" i="58"/>
  <c r="B125" i="58"/>
  <c r="B126" i="58"/>
  <c r="B127" i="58"/>
  <c r="B128" i="58"/>
  <c r="B129" i="58"/>
  <c r="B130" i="58"/>
  <c r="B131" i="58"/>
  <c r="B132" i="58"/>
  <c r="B133" i="58"/>
  <c r="B134" i="58"/>
  <c r="B135" i="58"/>
  <c r="A114" i="58"/>
  <c r="A115" i="58"/>
  <c r="A116" i="58"/>
  <c r="A118" i="58"/>
  <c r="A119" i="58"/>
  <c r="A120" i="58"/>
  <c r="A121" i="58"/>
  <c r="A122" i="58"/>
  <c r="A123" i="58"/>
  <c r="A124" i="58"/>
  <c r="A126" i="58"/>
  <c r="A127" i="58"/>
  <c r="A128" i="58"/>
  <c r="A129" i="58"/>
  <c r="A130" i="58"/>
  <c r="A131" i="58"/>
  <c r="A132" i="58"/>
  <c r="A134" i="58"/>
  <c r="A135" i="58"/>
  <c r="B113" i="58"/>
  <c r="A85" i="58"/>
  <c r="A86" i="58"/>
  <c r="A87" i="58"/>
  <c r="A89" i="58"/>
  <c r="A91" i="58"/>
  <c r="A92" i="58"/>
  <c r="A93" i="58"/>
  <c r="A95" i="58"/>
  <c r="A96" i="58"/>
  <c r="A98" i="58"/>
  <c r="B85" i="58"/>
  <c r="B86" i="58"/>
  <c r="B87" i="58"/>
  <c r="B89" i="58"/>
  <c r="B90" i="58"/>
  <c r="B91" i="58"/>
  <c r="B92" i="58"/>
  <c r="B93" i="58"/>
  <c r="B95" i="58"/>
  <c r="B96" i="58"/>
  <c r="B97" i="58"/>
  <c r="B98" i="58"/>
  <c r="B99" i="58"/>
  <c r="B100" i="58"/>
  <c r="B101" i="58"/>
  <c r="B102" i="58"/>
  <c r="B103" i="58"/>
  <c r="B104" i="58"/>
  <c r="B105" i="58"/>
  <c r="B84" i="58"/>
  <c r="B74" i="58"/>
  <c r="B75" i="58"/>
  <c r="B76" i="58"/>
  <c r="B73" i="58"/>
  <c r="B72" i="58"/>
  <c r="B57" i="58"/>
  <c r="B55" i="58"/>
  <c r="B51" i="58"/>
  <c r="B50" i="58"/>
  <c r="B49" i="58"/>
  <c r="B28" i="58"/>
  <c r="B27" i="58"/>
  <c r="B140" i="58"/>
  <c r="B238" i="58"/>
  <c r="B224" i="58"/>
  <c r="B225" i="58"/>
  <c r="B226" i="58"/>
  <c r="B223" i="58"/>
  <c r="B211" i="58"/>
  <c r="B212" i="58"/>
  <c r="B213" i="58"/>
  <c r="B214" i="58"/>
  <c r="B215" i="58"/>
  <c r="B216" i="58"/>
  <c r="B217" i="58"/>
  <c r="B218" i="58"/>
  <c r="B219" i="58"/>
  <c r="B210" i="58"/>
  <c r="B200" i="58"/>
  <c r="B201" i="58"/>
  <c r="B202" i="58"/>
  <c r="B199" i="58"/>
  <c r="B58" i="58"/>
  <c r="B59" i="58"/>
  <c r="B60" i="58"/>
  <c r="B61" i="58"/>
  <c r="B56" i="58"/>
  <c r="B67" i="58"/>
  <c r="B68" i="58"/>
  <c r="B69" i="58"/>
  <c r="B70" i="58"/>
  <c r="B71" i="58"/>
  <c r="B65" i="58"/>
  <c r="B40" i="58"/>
  <c r="B41" i="58"/>
  <c r="B39" i="58"/>
  <c r="B33" i="58"/>
  <c r="B34" i="58"/>
  <c r="B35" i="58"/>
  <c r="B32" i="58"/>
  <c r="B24" i="58"/>
  <c r="B25" i="58"/>
  <c r="B26" i="58"/>
  <c r="B23" i="58"/>
  <c r="M45" i="58"/>
  <c r="M19" i="58"/>
  <c r="B246" i="58"/>
  <c r="B234" i="58"/>
  <c r="B230" i="58"/>
  <c r="B80" i="58"/>
  <c r="I224" i="10" l="1"/>
  <c r="I88" i="10"/>
  <c r="I176" i="10"/>
  <c r="I144" i="10"/>
  <c r="I248" i="10"/>
  <c r="I184" i="10"/>
  <c r="I136" i="10"/>
  <c r="I112" i="10"/>
  <c r="I240" i="10"/>
  <c r="I104" i="10"/>
  <c r="I317" i="10"/>
  <c r="I96" i="10"/>
  <c r="I232" i="10"/>
  <c r="I347" i="10"/>
  <c r="I208" i="10"/>
  <c r="I160" i="10"/>
  <c r="I72" i="10"/>
  <c r="I327" i="10"/>
  <c r="I200" i="10"/>
  <c r="I152" i="10"/>
  <c r="I128" i="10"/>
  <c r="I64" i="10"/>
  <c r="I337" i="10"/>
  <c r="I216" i="10"/>
  <c r="I168" i="10"/>
  <c r="I80" i="10"/>
  <c r="I256" i="10"/>
  <c r="I192" i="10"/>
  <c r="I120" i="10"/>
  <c r="M238" i="58"/>
  <c r="I56" i="10"/>
  <c r="I40" i="10"/>
  <c r="I48" i="10"/>
  <c r="C140" i="58"/>
  <c r="C51" i="58"/>
  <c r="C33" i="58"/>
  <c r="C58" i="58"/>
  <c r="C91" i="58"/>
  <c r="C127" i="58"/>
  <c r="C23" i="58"/>
  <c r="C75" i="58"/>
  <c r="C160" i="58"/>
  <c r="C40" i="58"/>
  <c r="C61" i="58"/>
  <c r="C87" i="58"/>
  <c r="C98" i="58"/>
  <c r="C199" i="58"/>
  <c r="C71" i="58"/>
  <c r="C158" i="58"/>
  <c r="C176" i="58"/>
  <c r="C92" i="58"/>
  <c r="C129" i="58"/>
  <c r="C154" i="58"/>
  <c r="C212" i="58"/>
  <c r="C32" i="58"/>
  <c r="C73" i="58"/>
  <c r="C105" i="58"/>
  <c r="C172" i="58"/>
  <c r="C213" i="58"/>
  <c r="C218" i="58"/>
  <c r="C250" i="58"/>
  <c r="C256" i="58"/>
  <c r="D200" i="58"/>
  <c r="I203" i="58" s="1"/>
  <c r="C35" i="58"/>
  <c r="C93" i="58"/>
  <c r="C114" i="58"/>
  <c r="C118" i="58"/>
  <c r="C146" i="58"/>
  <c r="C219" i="58"/>
  <c r="C49" i="58"/>
  <c r="C102" i="58"/>
  <c r="C123" i="58"/>
  <c r="C128" i="58"/>
  <c r="C135" i="58"/>
  <c r="C164" i="58"/>
  <c r="C27" i="58"/>
  <c r="C76" i="58"/>
  <c r="C89" i="58"/>
  <c r="C100" i="58"/>
  <c r="C104" i="58"/>
  <c r="C120" i="58"/>
  <c r="C132" i="58"/>
  <c r="C216" i="58"/>
  <c r="C59" i="58"/>
  <c r="C85" i="58"/>
  <c r="C96" i="58"/>
  <c r="C202" i="58"/>
  <c r="C257" i="58"/>
  <c r="D162" i="58"/>
  <c r="C24" i="58"/>
  <c r="C130" i="58"/>
  <c r="C211" i="58"/>
  <c r="D56" i="58"/>
  <c r="F62" i="58" s="1"/>
  <c r="D39" i="58"/>
  <c r="G42" i="58" s="1"/>
  <c r="D32" i="58"/>
  <c r="D36" i="58" s="1"/>
  <c r="D26" i="58"/>
  <c r="L29" i="58" s="1"/>
  <c r="I33" i="10"/>
  <c r="D169" i="58"/>
  <c r="D168" i="58"/>
  <c r="B109" i="58"/>
  <c r="D183" i="58"/>
  <c r="I377" i="10"/>
  <c r="D171" i="58"/>
  <c r="I368" i="10"/>
  <c r="I357" i="10"/>
  <c r="I277" i="10"/>
  <c r="I295" i="10"/>
  <c r="D173" i="58"/>
  <c r="I278" i="10"/>
  <c r="B19" i="58"/>
  <c r="I307" i="10"/>
  <c r="D167" i="58"/>
  <c r="K220" i="58"/>
  <c r="D189" i="58"/>
  <c r="D190" i="58"/>
  <c r="D192" i="58"/>
  <c r="L220" i="58"/>
  <c r="F220" i="58"/>
  <c r="I266" i="10"/>
  <c r="I267" i="10"/>
  <c r="J220" i="58"/>
  <c r="D220" i="58"/>
  <c r="I220" i="58"/>
  <c r="E220" i="58"/>
  <c r="I18" i="10"/>
  <c r="H220" i="58"/>
  <c r="G220" i="58"/>
  <c r="D62" i="58" l="1"/>
  <c r="J62" i="58"/>
  <c r="I62" i="58"/>
  <c r="E62" i="58"/>
  <c r="H62" i="58"/>
  <c r="K62" i="58"/>
  <c r="L203" i="58"/>
  <c r="G29" i="58"/>
  <c r="J36" i="58"/>
  <c r="E203" i="58"/>
  <c r="H203" i="58"/>
  <c r="G203" i="58"/>
  <c r="G36" i="58"/>
  <c r="K203" i="58"/>
  <c r="D203" i="58"/>
  <c r="F203" i="58"/>
  <c r="J203" i="58"/>
  <c r="G62" i="58"/>
  <c r="J29" i="58"/>
  <c r="F36" i="58"/>
  <c r="I36" i="58"/>
  <c r="H36" i="58"/>
  <c r="L36" i="58"/>
  <c r="E36" i="58"/>
  <c r="K36" i="58"/>
  <c r="H42" i="58"/>
  <c r="H29" i="58"/>
  <c r="D29" i="58"/>
  <c r="E29" i="58"/>
  <c r="D42" i="58"/>
  <c r="K42" i="58"/>
  <c r="D140" i="58"/>
  <c r="I141" i="58" s="1"/>
  <c r="I29" i="58"/>
  <c r="I42" i="58"/>
  <c r="F29" i="58"/>
  <c r="J42" i="58"/>
  <c r="F42" i="58"/>
  <c r="L42" i="58"/>
  <c r="K29" i="58"/>
  <c r="E42" i="58"/>
  <c r="D49" i="58"/>
  <c r="L62" i="58"/>
  <c r="D19" i="58"/>
  <c r="L20" i="58" s="1"/>
  <c r="D45" i="58"/>
  <c r="E46" i="58" s="1"/>
  <c r="D179" i="58"/>
  <c r="D193" i="58"/>
  <c r="D174" i="58"/>
  <c r="D185" i="58"/>
  <c r="D178" i="58"/>
  <c r="D188" i="58"/>
  <c r="D180" i="58"/>
  <c r="D166" i="58"/>
  <c r="D181" i="58"/>
  <c r="D191" i="58"/>
  <c r="D182" i="58"/>
  <c r="D175" i="58"/>
  <c r="D230" i="58"/>
  <c r="D250" i="58"/>
  <c r="D186" i="58"/>
  <c r="D184" i="58"/>
  <c r="D170" i="58"/>
  <c r="D177" i="58"/>
  <c r="D187" i="58"/>
  <c r="M220" i="58"/>
  <c r="L141" i="58" l="1"/>
  <c r="G141" i="58"/>
  <c r="M62" i="58"/>
  <c r="F141" i="58"/>
  <c r="E141" i="58"/>
  <c r="D20" i="58"/>
  <c r="I20" i="58"/>
  <c r="G20" i="58"/>
  <c r="H141" i="58"/>
  <c r="M203" i="58"/>
  <c r="M36" i="58"/>
  <c r="D141" i="58"/>
  <c r="J141" i="58"/>
  <c r="K141" i="58"/>
  <c r="J20" i="58"/>
  <c r="M42" i="58"/>
  <c r="E20" i="58"/>
  <c r="H20" i="58"/>
  <c r="K20" i="58"/>
  <c r="F20" i="58"/>
  <c r="M29" i="58"/>
  <c r="E52" i="58"/>
  <c r="D52" i="58"/>
  <c r="J52" i="58"/>
  <c r="G52" i="58"/>
  <c r="F52" i="58"/>
  <c r="L52" i="58"/>
  <c r="H52" i="58"/>
  <c r="I52" i="58"/>
  <c r="K52" i="58"/>
  <c r="K46" i="58"/>
  <c r="G46" i="58"/>
  <c r="L46" i="58"/>
  <c r="I46" i="58"/>
  <c r="D46" i="58"/>
  <c r="H46" i="58"/>
  <c r="J46" i="58"/>
  <c r="F46" i="58"/>
  <c r="D242" i="58"/>
  <c r="D109" i="58"/>
  <c r="I110" i="58" s="1"/>
  <c r="D80" i="58"/>
  <c r="J81" i="58" s="1"/>
  <c r="D246" i="58"/>
  <c r="L247" i="58" s="1"/>
  <c r="D206" i="58"/>
  <c r="D194" i="58"/>
  <c r="D258" i="58"/>
  <c r="K251" i="58"/>
  <c r="E251" i="58"/>
  <c r="G251" i="58"/>
  <c r="L251" i="58"/>
  <c r="I251" i="58"/>
  <c r="J251" i="58"/>
  <c r="F251" i="58"/>
  <c r="D251" i="58"/>
  <c r="H251" i="58"/>
  <c r="E231" i="58"/>
  <c r="H231" i="58"/>
  <c r="J231" i="58"/>
  <c r="F231" i="58"/>
  <c r="D231" i="58"/>
  <c r="K231" i="58"/>
  <c r="L231" i="58"/>
  <c r="G231" i="58"/>
  <c r="I231" i="58"/>
  <c r="D234" i="58"/>
  <c r="M141" i="58" l="1"/>
  <c r="M20" i="58"/>
  <c r="M52" i="58"/>
  <c r="M46" i="58"/>
  <c r="F110" i="58"/>
  <c r="F81" i="58"/>
  <c r="H110" i="58"/>
  <c r="D110" i="58"/>
  <c r="G110" i="58"/>
  <c r="K110" i="58"/>
  <c r="E110" i="58"/>
  <c r="H247" i="58"/>
  <c r="I81" i="58"/>
  <c r="L81" i="58"/>
  <c r="G81" i="58"/>
  <c r="K81" i="58"/>
  <c r="E247" i="58"/>
  <c r="H81" i="58"/>
  <c r="L110" i="58"/>
  <c r="D247" i="58"/>
  <c r="D116" i="58"/>
  <c r="J110" i="58"/>
  <c r="D81" i="58"/>
  <c r="E81" i="58"/>
  <c r="J247" i="58"/>
  <c r="G247" i="58"/>
  <c r="K247" i="58"/>
  <c r="I247" i="58"/>
  <c r="F247" i="58"/>
  <c r="E207" i="58"/>
  <c r="L207" i="58"/>
  <c r="F207" i="58"/>
  <c r="G207" i="58"/>
  <c r="D207" i="58"/>
  <c r="I207" i="58"/>
  <c r="J207" i="58"/>
  <c r="H207" i="58"/>
  <c r="K207" i="58"/>
  <c r="D150" i="58"/>
  <c r="D101" i="58"/>
  <c r="M251" i="58"/>
  <c r="D151" i="58"/>
  <c r="D149" i="58"/>
  <c r="D72" i="58"/>
  <c r="D122" i="58"/>
  <c r="D124" i="58"/>
  <c r="D131" i="58"/>
  <c r="G260" i="58"/>
  <c r="K260" i="58"/>
  <c r="D260" i="58"/>
  <c r="E260" i="58"/>
  <c r="I260" i="58"/>
  <c r="H260" i="58"/>
  <c r="J260" i="58"/>
  <c r="F260" i="58"/>
  <c r="L260" i="58"/>
  <c r="D94" i="58"/>
  <c r="J243" i="58"/>
  <c r="G243" i="58"/>
  <c r="I243" i="58"/>
  <c r="E243" i="58"/>
  <c r="H243" i="58"/>
  <c r="K243" i="58"/>
  <c r="L243" i="58"/>
  <c r="D243" i="58"/>
  <c r="F243" i="58"/>
  <c r="M231" i="58"/>
  <c r="E235" i="58"/>
  <c r="J235" i="58"/>
  <c r="F235" i="58"/>
  <c r="D235" i="58"/>
  <c r="I235" i="58"/>
  <c r="H235" i="58"/>
  <c r="K235" i="58"/>
  <c r="L235" i="58"/>
  <c r="G235" i="58"/>
  <c r="D145" i="58"/>
  <c r="M110" i="58" l="1"/>
  <c r="M81" i="58"/>
  <c r="M247" i="58"/>
  <c r="M207" i="58"/>
  <c r="D225" i="58"/>
  <c r="M260" i="58"/>
  <c r="M243" i="58"/>
  <c r="M235" i="58"/>
  <c r="D148" i="58" l="1"/>
  <c r="D69" i="58"/>
  <c r="D88" i="58"/>
  <c r="D227" i="58"/>
  <c r="F227" i="58"/>
  <c r="G227" i="58"/>
  <c r="H227" i="58"/>
  <c r="K227" i="58"/>
  <c r="J227" i="58"/>
  <c r="I227" i="58"/>
  <c r="L227" i="58"/>
  <c r="E227" i="58"/>
  <c r="D238" i="58"/>
  <c r="D115" i="58"/>
  <c r="I77" i="58" l="1"/>
  <c r="K77" i="58"/>
  <c r="J77" i="58"/>
  <c r="H77" i="58"/>
  <c r="G77" i="58"/>
  <c r="L77" i="58"/>
  <c r="F77" i="58"/>
  <c r="E77" i="58"/>
  <c r="D77" i="58"/>
  <c r="K239" i="58"/>
  <c r="D239" i="58"/>
  <c r="G239" i="58"/>
  <c r="J239" i="58"/>
  <c r="F239" i="58"/>
  <c r="L239" i="58"/>
  <c r="E239" i="58"/>
  <c r="I239" i="58"/>
  <c r="H239" i="58"/>
  <c r="J136" i="58"/>
  <c r="K136" i="58"/>
  <c r="I136" i="58"/>
  <c r="H136" i="58"/>
  <c r="G136" i="58"/>
  <c r="E136" i="58"/>
  <c r="D136" i="58"/>
  <c r="F136" i="58"/>
  <c r="L136" i="58"/>
  <c r="H106" i="58"/>
  <c r="E106" i="58"/>
  <c r="K106" i="58"/>
  <c r="L106" i="58"/>
  <c r="G106" i="58"/>
  <c r="D106" i="58"/>
  <c r="I106" i="58"/>
  <c r="J106" i="58"/>
  <c r="F106" i="58"/>
  <c r="M227" i="58"/>
  <c r="K195" i="58"/>
  <c r="H195" i="58"/>
  <c r="I195" i="58"/>
  <c r="G195" i="58"/>
  <c r="F195" i="58"/>
  <c r="D195" i="58"/>
  <c r="J195" i="58"/>
  <c r="L195" i="58"/>
  <c r="E195" i="58"/>
  <c r="F262" i="58" l="1"/>
  <c r="L262" i="58"/>
  <c r="J262" i="58"/>
  <c r="G262" i="58"/>
  <c r="H262" i="58"/>
  <c r="M195" i="58"/>
  <c r="M136" i="58"/>
  <c r="M239" i="58"/>
  <c r="E262" i="58"/>
  <c r="M77" i="58"/>
  <c r="K262" i="58"/>
  <c r="M106" i="58"/>
  <c r="D262" i="58"/>
  <c r="I262" i="58"/>
  <c r="J263" i="58" l="1"/>
  <c r="I263" i="58"/>
  <c r="G263" i="58"/>
  <c r="F263" i="58"/>
  <c r="H263" i="58"/>
  <c r="E263" i="58"/>
  <c r="M262" i="58"/>
  <c r="K263" i="58"/>
  <c r="L263" i="58"/>
  <c r="M263" i="58" l="1"/>
</calcChain>
</file>

<file path=xl/sharedStrings.xml><?xml version="1.0" encoding="utf-8"?>
<sst xmlns="http://schemas.openxmlformats.org/spreadsheetml/2006/main" count="1776" uniqueCount="556">
  <si>
    <t>ITENS</t>
  </si>
  <si>
    <t>DESCRIÇÃO</t>
  </si>
  <si>
    <t>QUANT.</t>
  </si>
  <si>
    <t>1.0</t>
  </si>
  <si>
    <t>PROJETOS</t>
  </si>
  <si>
    <t>1.1</t>
  </si>
  <si>
    <t>Subtotal</t>
  </si>
  <si>
    <t>2.0</t>
  </si>
  <si>
    <t>2.1</t>
  </si>
  <si>
    <t>m²</t>
  </si>
  <si>
    <t>2.2</t>
  </si>
  <si>
    <t>3.0</t>
  </si>
  <si>
    <t>MOVIMENTO DE TERRA</t>
  </si>
  <si>
    <t>3.1</t>
  </si>
  <si>
    <t>4.0</t>
  </si>
  <si>
    <t>INFRAESTRUTURA - FUNDAÇÃO SIMPLES</t>
  </si>
  <si>
    <t>4.1</t>
  </si>
  <si>
    <t>5.0</t>
  </si>
  <si>
    <t>FUNDAÇÕES ESPECIAIS</t>
  </si>
  <si>
    <t>5.1</t>
  </si>
  <si>
    <t>6.0</t>
  </si>
  <si>
    <t>SUPERESTRUTURA</t>
  </si>
  <si>
    <t>6.1</t>
  </si>
  <si>
    <t>7.0</t>
  </si>
  <si>
    <t>7.1</t>
  </si>
  <si>
    <t>8.0</t>
  </si>
  <si>
    <t>8.1</t>
  </si>
  <si>
    <t>m</t>
  </si>
  <si>
    <t>9.0</t>
  </si>
  <si>
    <t>COBERTURA</t>
  </si>
  <si>
    <t>9.1</t>
  </si>
  <si>
    <t>10.0</t>
  </si>
  <si>
    <t>INSTALAÇÕES ELÉTRICAS</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</si>
  <si>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</si>
  <si>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</si>
  <si>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</si>
  <si>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</si>
  <si>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</si>
  <si>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</si>
  <si>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</si>
  <si>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</si>
  <si>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</si>
  <si>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</si>
  <si>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</si>
  <si>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</si>
  <si>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</si>
  <si>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</si>
  <si>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</si>
  <si>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</si>
  <si>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</si>
  <si>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</si>
  <si>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</si>
  <si>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</si>
  <si>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</si>
  <si>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</si>
  <si>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</si>
  <si>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</si>
  <si>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</si>
  <si>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</si>
  <si>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</si>
  <si>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</si>
  <si>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</si>
  <si>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</si>
  <si>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</si>
  <si>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</si>
  <si>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</si>
  <si>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</si>
  <si>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</si>
  <si>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</si>
  <si>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</si>
  <si>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</si>
  <si>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</si>
  <si>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</si>
  <si>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</si>
  <si>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</si>
  <si>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</si>
  <si>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</si>
  <si>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</si>
  <si>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</si>
  <si>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</si>
  <si>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</si>
  <si>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</si>
  <si>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</si>
  <si>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</si>
  <si>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</si>
  <si>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</si>
  <si>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</si>
  <si>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</si>
  <si>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</si>
  <si>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</si>
  <si>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</si>
  <si>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</si>
  <si>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</si>
  <si>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</si>
  <si>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</si>
  <si>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</si>
  <si>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</si>
  <si>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</si>
  <si>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</si>
  <si>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</si>
  <si>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</si>
  <si>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</si>
  <si>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</si>
  <si>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</si>
  <si>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</si>
  <si>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</si>
  <si>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</si>
  <si>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</si>
  <si>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</si>
  <si>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</si>
  <si>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</si>
  <si>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</si>
  <si>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</si>
  <si>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</si>
  <si>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</si>
  <si>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</si>
  <si>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</si>
  <si>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</si>
  <si>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</si>
  <si>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</si>
  <si>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</si>
  <si>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</si>
  <si>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</si>
  <si>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</si>
  <si>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</si>
  <si>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
  </si>
  <si>
    <t>UNIDADE</t>
  </si>
  <si>
    <t>Bomba de incêndio</t>
  </si>
  <si>
    <t>Extintores</t>
  </si>
  <si>
    <t>Cavalete de Automação</t>
  </si>
  <si>
    <t>Iluminação de Emergência</t>
  </si>
  <si>
    <t>Sinalização de Emergência</t>
  </si>
  <si>
    <t>MÊS</t>
  </si>
  <si>
    <t>15.2</t>
  </si>
  <si>
    <t>17.2</t>
  </si>
  <si>
    <t>CÓDIGO</t>
  </si>
  <si>
    <t>SERVIÇOS PRELIMINARES</t>
  </si>
  <si>
    <t>UNIVERSIDADE FEDERAL DE ALFENAS</t>
  </si>
  <si>
    <t>PRO-REITORIA DE PLANEJAMENTO ORÇAMENTO E DESENVOLVIMENTO INSTITUCIONAL</t>
  </si>
  <si>
    <t>COORDENADORIA DE PROJETOS E OBRAS</t>
  </si>
  <si>
    <t>PLANILHA ANALÍTICA DE CUSTOS - PAC</t>
  </si>
  <si>
    <t>Obra:</t>
  </si>
  <si>
    <t>Local:</t>
  </si>
  <si>
    <t>Campus</t>
  </si>
  <si>
    <t>BDI (obra):</t>
  </si>
  <si>
    <t>BDI (serviço):</t>
  </si>
  <si>
    <t>BDI (equipamento):</t>
  </si>
  <si>
    <t>UN.</t>
  </si>
  <si>
    <t>CUSTO UNITÁRIO (MATERIAL + MDO)</t>
  </si>
  <si>
    <t>PREÇO UNITÁRIO</t>
  </si>
  <si>
    <t>BDI</t>
  </si>
  <si>
    <t>PREÇO TOTAL (com BDI)</t>
  </si>
  <si>
    <t>SISTEMA DE CUSTO DE REFERÊNCIA</t>
  </si>
  <si>
    <t>INSTALAÇÕES HIDRÁULICAS, SANITÁRIAS E PLUVIAIS</t>
  </si>
  <si>
    <t>PISO / PAVIMENTAÇÃO</t>
  </si>
  <si>
    <t>TOTAL DA OBRA (R$)</t>
  </si>
  <si>
    <t>Instalações de Combate a Incêndio</t>
  </si>
  <si>
    <t>Varginha</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</si>
  <si>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</si>
  <si>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</si>
  <si>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</si>
  <si>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</si>
  <si>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</si>
  <si>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</si>
  <si>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</si>
  <si>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</si>
  <si>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</si>
  <si>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</si>
  <si>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Material</t>
  </si>
  <si>
    <t>unid.</t>
  </si>
  <si>
    <t>Mão de obra</t>
  </si>
  <si>
    <t>h</t>
  </si>
  <si>
    <t>kg</t>
  </si>
  <si>
    <t>un</t>
  </si>
  <si>
    <t xml:space="preserve">Placa Fotoluminescente S2    316/158 mm </t>
  </si>
  <si>
    <t xml:space="preserve">PREÇO TOTAL </t>
  </si>
  <si>
    <t>4º MÊS</t>
  </si>
  <si>
    <t>5º MÊS</t>
  </si>
  <si>
    <t>6º MÊS</t>
  </si>
  <si>
    <t>INFRAESTRUTURA - FUNDAÇÃO ESPECIAIS</t>
  </si>
  <si>
    <t xml:space="preserve">SUPERESTRUTURA </t>
  </si>
  <si>
    <t>ALVENARIA/DIVISÓRIA</t>
  </si>
  <si>
    <t>INSTALAÇÕES ELETRICAS</t>
  </si>
  <si>
    <t>INSTALAÇÕES COMBATE A INCÊNDIO</t>
  </si>
  <si>
    <t>GRENCIAMENTO DE OBRAS / FISCALIZAÇÃO</t>
  </si>
  <si>
    <t>AR CONDICINADO</t>
  </si>
  <si>
    <t>Reservatório d'água enterrado</t>
  </si>
  <si>
    <t>m³</t>
  </si>
  <si>
    <t>Alarme e detecção de incêndio</t>
  </si>
  <si>
    <t>Acionador manual (botoeira) tipo quebra-vidro, p/instal. Incendio</t>
  </si>
  <si>
    <t>Sirene aúdiovisual endereçavel, 120db, para alarme de incêndio</t>
  </si>
  <si>
    <t>Cabo blindado para alarme e detecção de incêncio 4 x 1,5mm²</t>
  </si>
  <si>
    <t>Registro de gaveta bruto, latão, roscável, 2 1/2" - fornecimento e instalação</t>
  </si>
  <si>
    <t>Tubo de aço galvanizado com costura, classe média, dn 65 (2 1/2"), conexão rosqueada, instalado em rede de alimentação para hidrante - fornecimento e instalação.</t>
  </si>
  <si>
    <t>Condulete de alumínio, tipo B, para eletroduto de aço galvanizado DN 20 mm (3/4''), aparente - fornecimento e instalação</t>
  </si>
  <si>
    <t>Manômetro 0 a 200 psi (0 a 14 kgf/cm2), D = 50mm - fornecimento e instalação</t>
  </si>
  <si>
    <t>Tubo de aço galvanizado com costura, classe média, DN 25 (1"), conexão rosqueada, instalado em rede de alimentação para hidrante - fornecimento e instalação</t>
  </si>
  <si>
    <t>Tomada alta de embutir (1 módulo), 2P+T 20 A, incluindo suporte e placa - fornecimento e instalação</t>
  </si>
  <si>
    <t>Cabo de cobre flexível isolado, 2,5 mm², anti-chama 450/750 v, para circuitos terminais - fornecimento e instalação</t>
  </si>
  <si>
    <t>Extintor de incêndio portátil com carga de CO2 de 4 kg, classe BC - fornecimento e instalação</t>
  </si>
  <si>
    <t>Placa fotoluminescente E1 134/134 mm</t>
  </si>
  <si>
    <t>Placa fotoluminescente E2 190/190 mm</t>
  </si>
  <si>
    <t>Placa fotoluminescente E3 126/252 mm</t>
  </si>
  <si>
    <t>Placa fotoluminescente E5 300/300 mm</t>
  </si>
  <si>
    <t>Placa fotoluminescente E8 190/190 mm</t>
  </si>
  <si>
    <t>Caixa octogonal 3" x 3", PVC, instalada em laje - fornecimento e instalação</t>
  </si>
  <si>
    <t>Auxiliar de encanador ou bombeiro hidráulico com encargos complementares</t>
  </si>
  <si>
    <t>Encanador ou bombeiro hidráulico com encargos complementares</t>
  </si>
  <si>
    <t xml:space="preserve">Painel repetir do sistema de alarme </t>
  </si>
  <si>
    <t>Painel repetidor de incêndio - Fornecimento</t>
  </si>
  <si>
    <t>Botoeira Liga-Desliga para Bomba de Incêndio Modelo BLD-1, marca VERIN ou similar</t>
  </si>
  <si>
    <t>Placa fotoluminescente A5 136 mm</t>
  </si>
  <si>
    <t>Caixa de passagem de Alumínio para piso 30x30x12cm, da marca Wetzel Mod: Cp-3030-12 ou similar</t>
  </si>
  <si>
    <t xml:space="preserve">Tê, em aço, conexão soldada, dn 65 (2 1/2''), instalado em rede de alimentação para hidrante - fornecimento e instalação. </t>
  </si>
  <si>
    <t xml:space="preserve">Tubo de aço galvanizado com costura, classe média, dn 65 (2 1/2"), conexão rosqueada, instalado em rede de alimentação para hidrante - fornecimento e instalação. </t>
  </si>
  <si>
    <t>7.2</t>
  </si>
  <si>
    <t>Condulete em alumínio, tipo LR, para eletroduto em aço galvanizado DN 20 mm (3/4''), aparente - fornecimento e instalação</t>
  </si>
  <si>
    <t>Cruzeta de ferro galvanizado, com rosca BSP, de 3/4''</t>
  </si>
  <si>
    <t>Válvula de retenção vertical, de bronze, roscável, 2 1/2'' - fornecimento e instalação</t>
  </si>
  <si>
    <t>Fornecimento e assentamento de união de ferro galvanizado assento bronze de 2 1/2''</t>
  </si>
  <si>
    <t>Fornecimento e instalação de pressostato 0 a 10 kgf/cm²</t>
  </si>
  <si>
    <t>Fornecimento e assentamento de te de redução de ferro galvanizado de 2 1/2'' x 1''</t>
  </si>
  <si>
    <t xml:space="preserve">	Hidrante de recalque incluindo caixa em alvenaria de tijolos maciços esp. = 0,12m, dim. int. = 0.40 x 0.60 x 0.35m, com tampa em ferro fundido 0,40 x 0,60 e fundo com brita</t>
  </si>
  <si>
    <t>Placa de sinalizacao, fotoluminescente, 30x30 cm, em pvc , com logotipo "Alarme sonoro"- Placa E1</t>
  </si>
  <si>
    <t>Escada marinheiro em barra chata de ferro 2" x 5/16"</t>
  </si>
  <si>
    <t>Fornecimento e assentamento de união de ferro galvanizado assento bronze de 1''</t>
  </si>
  <si>
    <t>Fornecimento e assentamento de te de ferro galvanizado de 1''</t>
  </si>
  <si>
    <t>Registro de gaveta bruto, latão, roscável, 1" - fornecimento e instalação</t>
  </si>
  <si>
    <t>Bucha de nylon, diametro do furo 8mm, comprimento 40 mm, com parafuso de rosca soberba, cabeça chata, fenda simples, 4,8 x 50 mm</t>
  </si>
  <si>
    <t>Adaptador, em latão, engate rápido 1/2'' x rosca interna 5 fios 2 1/2'', para instalação predial de combate a incêndio</t>
  </si>
  <si>
    <t>Registro ou válvula globo angular em latão, para hidrantes em instalação predial de incendio, 45 graus, diametro de 2 1/2'', com volante, classe de pressão de até 200 psi</t>
  </si>
  <si>
    <t>Abrigo para hidrante de sobrepor, 90x60x17cm, com registro angular 45 graus 2 1/2'', adaptador storz 2 1/2'', duas mangueiras de incêndio 15m, redução 2 1/2'' x 1 1/2'' e esguicho em latão 1 1/2'' - fornecimento e instalação</t>
  </si>
  <si>
    <t>Caixa de incêndio/abrigo para mangueira, de sobrepor/externa, com 90x60x17 cm, em chapa de aço, porta com ventilação, visor com a inscrição "incêndio", suporte/cesta interna para a mangueira, pintura eletrostatica vermelha</t>
  </si>
  <si>
    <t>unid</t>
  </si>
  <si>
    <t>Chave dupla para conexões tipo Storz, engate rápido 1 1/2''x2 1/2'', em latão, para instalação predial combate a incendio</t>
  </si>
  <si>
    <t>Mangueira de incêndio, tipo 2, de 2 1/2'', comprimento=15 m, tecido em fio de poliester e tubo interno em borracha sintética, com uniões engate rápido</t>
  </si>
  <si>
    <t>Esguicho jato regulavel, tipo elkhart, engate rápido 1 1/2''</t>
  </si>
  <si>
    <t>Barra antipânico simples sem chave para uma porta ref. MH2585 ou similar</t>
  </si>
  <si>
    <r>
      <t>Painel repetidor do sistema de alarme</t>
    </r>
    <r>
      <rPr>
        <sz val="9"/>
        <color rgb="FFFF0000"/>
        <rFont val="Arial"/>
        <family val="2"/>
      </rPr>
      <t xml:space="preserve"> </t>
    </r>
  </si>
  <si>
    <t xml:space="preserve">Caixa d'água em polietileno, 3000 litros - fornecimento e instalação </t>
  </si>
  <si>
    <t>Central de alarme endereçável de incêndio com sistema p/ até 250 dispositivoss, marcal Verin ou similar, Modelo VRE-250 c/ bateria de 12V e 7Amperes</t>
  </si>
  <si>
    <t>Placa fotoluminescente M1 285/570 mm - fornecimento e instalação</t>
  </si>
  <si>
    <t>Placa fotoluminescente M1 285/570 mm</t>
  </si>
  <si>
    <t>Placa fotoluminescente A5 136 mm - fornecimento e instalação</t>
  </si>
  <si>
    <t>Luminária de emergência, tipo balizamento, com autonomia de 3h, modelo LED - 3000 lumens, SEGURIMAX ou similar, com 2 faróis</t>
  </si>
  <si>
    <t>Placa fotoluminescente M2 190/450 mm - fornecimento e instalação</t>
  </si>
  <si>
    <t>Placa fotoluminescente M2 190/450 mm</t>
  </si>
  <si>
    <t>Placa fotoluminescente M3 150/400 mm - fornecimento e instalação</t>
  </si>
  <si>
    <t>Placa fotoluminescente M3 150/400 mm</t>
  </si>
  <si>
    <t>Placa fotoluminescente M7 150/450 mm - fornecimento e instalação</t>
  </si>
  <si>
    <t>Placa fotoluminescente M7 150/450 mm</t>
  </si>
  <si>
    <t>Placa fotoluminescente E1 134/134 mm - fornecimento e instalação</t>
  </si>
  <si>
    <t>Placa fotoluminescente E2 190/190 mm - fornecimento e instalação</t>
  </si>
  <si>
    <t>Placa fotoluminescente E2 300/300 mm - fornecimento e instalação</t>
  </si>
  <si>
    <t>Placa fotoluminescente E2 300/300 mm</t>
  </si>
  <si>
    <t>Placa fotoluminescente E3 126/252 mm - fornecimento e instalação</t>
  </si>
  <si>
    <t>Placa fotoluminescente E5 300/300 mm - fornecimento e instalação</t>
  </si>
  <si>
    <t>Placa fotoluminescente E8 190/190 mm - fornecimento e instalação</t>
  </si>
  <si>
    <t>Placa fotoluminescente S2 316/158 mm (Direita) - fornecimento e instalação</t>
  </si>
  <si>
    <t xml:space="preserve">Placa fotoluminescente S2 316/158 mm (Direita) </t>
  </si>
  <si>
    <t>Placa fotoluminescente S2 316/158 mm (Esquerda) - fornecimento e instalação</t>
  </si>
  <si>
    <t xml:space="preserve">Placa fotoluminescente S2 316/158 mm (Esquerda) </t>
  </si>
  <si>
    <t>Placa fotoluminescente S3 140/265 mm - fornecimento e instalação</t>
  </si>
  <si>
    <t>Placa fotoluminescente S3 140/265 mm</t>
  </si>
  <si>
    <t>Placa fotoluminescente S3 158/316 mm - fornecimento e instalação</t>
  </si>
  <si>
    <t>Placa fotoluminescente S3 158/316 mm</t>
  </si>
  <si>
    <t>Placa fotoluminescente S6 158/316 mm - fornecimento e instalação</t>
  </si>
  <si>
    <t>Placa fotoluminescente S6 158/316 mm</t>
  </si>
  <si>
    <t>Placa fotoluminescente S8 158/316 mm - fornecimento e instalação</t>
  </si>
  <si>
    <t>Placa fotoluminescente S8 158/316 mm</t>
  </si>
  <si>
    <t>Placa fotoluminescente S9 158/316 mm - fornecimento e instalação</t>
  </si>
  <si>
    <t>Placa fotoluminescente S9 158/316 mm</t>
  </si>
  <si>
    <t>Placa fotoluminescente S14 140/265 mm - fornecimento e instalação</t>
  </si>
  <si>
    <t>Placa fotoluminescente S14 140/265 mm</t>
  </si>
  <si>
    <t>Placa fotoluminescente S14 158/316 mm - fornecimento e instalação</t>
  </si>
  <si>
    <t>Placa fotoluminescente S14 158/316 mm</t>
  </si>
  <si>
    <t>Placa fotoluminescente S14 316/632 mm - fornecimento e instalação</t>
  </si>
  <si>
    <t>Placa fotoluminescente S14 316/632 mm</t>
  </si>
  <si>
    <t>Placa fotoluminescente S17 134/134 mm - fornecimento e instalação</t>
  </si>
  <si>
    <t>Placa fotoluminescente S17 134/134 mm</t>
  </si>
  <si>
    <t>Placa fotoluminescente P1 101 mm - fornecimento e instalação</t>
  </si>
  <si>
    <t>Placa fotoluminescente P1 101 mm</t>
  </si>
  <si>
    <t>Placa fotoluminescente P2 101 mm - fornecimento e instalação</t>
  </si>
  <si>
    <t>Placa fotoluminescente P2 101 mm</t>
  </si>
  <si>
    <t>Placa fotoluminescente P4 101 mm - fornecimento e instalação</t>
  </si>
  <si>
    <t>Placa fotoluminescente P4 101 mm</t>
  </si>
  <si>
    <t>Placa fotoluminescente P4 252 mm - fornecimento e instalação</t>
  </si>
  <si>
    <t>Placa fotoluminescente P4 252 mm</t>
  </si>
  <si>
    <t>Sinalização de solo E12 - fornecimento e instalação</t>
  </si>
  <si>
    <t>Sinalização de solo E12</t>
  </si>
  <si>
    <t xml:space="preserve">Remoção de esquadria de alumínio e vidro </t>
  </si>
  <si>
    <t>Remoção de tubo galvanizado, bitolas diversas (guarda corpo)</t>
  </si>
  <si>
    <t>2.3</t>
  </si>
  <si>
    <t>Parede com placas de gesso acartonado (drywall), uso interno, duas faces simples e estrutura metálica com guias simples (9,0mm), com vãos.</t>
  </si>
  <si>
    <t>7.3</t>
  </si>
  <si>
    <t>Isolamento acústico c/ painel em lã de vidro e=25mmem parede drywall, fornecimento e instalação.</t>
  </si>
  <si>
    <t>Assentamento de esquadrias de alumínio (Portas)</t>
  </si>
  <si>
    <t>8.2</t>
  </si>
  <si>
    <t>8.3</t>
  </si>
  <si>
    <t>Guarda-corpo Simples em tubo ferro galvanizado, alt=1,30m, com barras verticais a cada 11cm (3/4") e barras horizontais (quadro) de 1.1/2" - Rev 02</t>
  </si>
  <si>
    <t>Chapisco aplicado em alvenaria e estruturas de concreto armado.</t>
  </si>
  <si>
    <t>Emboço em argamassa de cimento / cal e areia.</t>
  </si>
  <si>
    <t>15.3</t>
  </si>
  <si>
    <t>Aplicação e lixamento de massa látex em paredes (2 demãos).</t>
  </si>
  <si>
    <t>15.4</t>
  </si>
  <si>
    <t>17.3</t>
  </si>
  <si>
    <t>Aplicação manual de pintura com tinta látex acrílica em teto (2 demãos).</t>
  </si>
  <si>
    <t>17.4</t>
  </si>
  <si>
    <t>Metálica</t>
  </si>
  <si>
    <t>17.5</t>
  </si>
  <si>
    <t>17.6</t>
  </si>
  <si>
    <t>17.7</t>
  </si>
  <si>
    <t xml:space="preserve">Coleta e carga </t>
  </si>
  <si>
    <t>18.2</t>
  </si>
  <si>
    <t>Retirada de entulho da obra utilizando caixa coletora capacidade 5 m³</t>
  </si>
  <si>
    <t>18.3</t>
  </si>
  <si>
    <t>Argamassa traço 1:3 (em volume de cimento e areia média úmida) para contrapiso, preparo mecânico com betoneira 400 L.</t>
  </si>
  <si>
    <t>18.4</t>
  </si>
  <si>
    <t>Guarda-corpo Simples em tubo ferro galvanizado, alt=1,10m, com barras verticais a cada 11cm (3/4") e barras horizontais (quadro) de 1.1/2"</t>
  </si>
  <si>
    <t>Pedreiro com encargos complementares</t>
  </si>
  <si>
    <t>Servente com encargos complementares</t>
  </si>
  <si>
    <t>Concreto fck = 15mpa, traço 1:3,4:3,5 (em massa seca de cimento/ areia média/ brita 1) - preparo mecânico com betoneira 400 L</t>
  </si>
  <si>
    <t>2.4</t>
  </si>
  <si>
    <t>2.5</t>
  </si>
  <si>
    <t>Placa fotoluminescente A5 136 mm - Fornecimento e Instalação</t>
  </si>
  <si>
    <t>Placa adesivada M1 285/570 mm - Fornecimento e Instalação</t>
  </si>
  <si>
    <t>Placa fotoluminescente M2 190/450 mm - Fornecimento e Instalação</t>
  </si>
  <si>
    <t>Placa fotoluminescente M3 150/400 mm - Fornecimento e Instalação</t>
  </si>
  <si>
    <t>Placa fotoluminescente M7 450/150 mm - Fornecimento e Instalação</t>
  </si>
  <si>
    <t>Placa fotoluminescente E1 134/134 mm - Fornecimento e Instalação</t>
  </si>
  <si>
    <t>Placa fotoluminescente E2 190/190 mm - Fornecimento e Instalação</t>
  </si>
  <si>
    <t>Placa  fotoluminescente E2 300/300 mm - Fornecimento e Instalação</t>
  </si>
  <si>
    <t>Placa fotoluminescente E3 126/252 mm - Fornecimento e Instalação</t>
  </si>
  <si>
    <t>Placa fotoluminescente E5 300/300 mm - Fornecimento e Instalação</t>
  </si>
  <si>
    <t>Placa fotoluminescente E8 190/190 mm - Fornecimento e Instalação</t>
  </si>
  <si>
    <t>Placa fotoluminescente S2 316/158 mm (Direita) - Fornecimento e Instalação</t>
  </si>
  <si>
    <t>Placa fotoluminescente S2 316/158 mm (Esquerda) - Fornecimento e Instalação</t>
  </si>
  <si>
    <t>Placa fotoluminescente S3 140/265 mm - Fornecimento e Instalação</t>
  </si>
  <si>
    <t>Placa fotoluminescente S3 158/316 mm  - Fornecimento e Instalação</t>
  </si>
  <si>
    <t>Placa fotoluminescente S6 158/316 mm - Fornecimento e Instalação</t>
  </si>
  <si>
    <t>Placa fotoluminescente S8 158/316 mm - Fornecimento e Instalação</t>
  </si>
  <si>
    <t>Placa fotoluminescente  S9 158/316 mm - Fornecimento e Instalação</t>
  </si>
  <si>
    <t>Placa fotoluminescente S14 140/265 mm - Fornecimento e Instalação</t>
  </si>
  <si>
    <t>Placa fotoluminescente S14 158/316 mm - Fornecimento e Instalação</t>
  </si>
  <si>
    <t>Placa fotoluminescente  S14 316/632 mm - Fornecimento e Instalação</t>
  </si>
  <si>
    <t>Placa fotoluminescente  S17 134/134 mm - Fornecimento e Instalação</t>
  </si>
  <si>
    <t xml:space="preserve">	Placa de proibição acrílico P1 (101 mm) - Fornecimento e Instalação</t>
  </si>
  <si>
    <t xml:space="preserve">	Placa de proibição  P2 (Ø=101 mm) - Fornecimento e Instalação</t>
  </si>
  <si>
    <t xml:space="preserve">	Placa de proibição P4 (Ø =101 mm) - Fornecimento e Instalação</t>
  </si>
  <si>
    <t xml:space="preserve">	Placa de proibição P4 (Ø =252 mm) - Fornecimento e Instalação</t>
  </si>
  <si>
    <t>Sinalização de solo E12 (1,0x1,0 m)  - Fornecimento e Instalação</t>
  </si>
  <si>
    <t xml:space="preserve">Impermeabilização de superfície com argamassa polimérica / membrana acrílica, 4 demãos, reforçada com véu de poliéster (mav). </t>
  </si>
  <si>
    <t>Reaterro manual de valas com compactação mecanizada</t>
  </si>
  <si>
    <t>Pilares, vigas e lajes (montagem e desmontagem de formas de chapa de madeira compensada resinada, e = 25 mm, sarrafos + pregos + escoras do tipo pontalete em madeira, 4 utilizações</t>
  </si>
  <si>
    <t xml:space="preserve">                                           {concreto  fck= 25 Mpa)</t>
  </si>
  <si>
    <t xml:space="preserve">                                           {aço + arame recozido nº 18)</t>
  </si>
  <si>
    <t>7.4</t>
  </si>
  <si>
    <t>Tampa em chapa metálica de 1/8", inclusive tratamento e pintura em esmalte ou óleo (80x80cm)</t>
  </si>
  <si>
    <t>Tampa em chapa metálica de 1/8", inclusive tratamento e pintura em esmalte ou óleo (60x60cm)</t>
  </si>
  <si>
    <t>Grelha metálica em ferro fundido (50x50cm)</t>
  </si>
  <si>
    <t>Eletricista com encargos complementares</t>
  </si>
  <si>
    <t>Quadro de comando para 2 bombas de recalques de 1/3 a 2 cv, trifásica, 220 volts, com chave seletora, acionamento manual/automático, relé de sobrecarga e contatora</t>
  </si>
  <si>
    <t>3.2</t>
  </si>
  <si>
    <t>4.2</t>
  </si>
  <si>
    <t>4.3</t>
  </si>
  <si>
    <t>Limpeza geral da obra.</t>
  </si>
  <si>
    <t xml:space="preserve">CUSTO UNITÁRIO DO ITEM:    </t>
  </si>
  <si>
    <t>Fornecimento e montagem de quadro de comando partida direta 5 CV 220V em chapa de ferro, 50x40x20cm, contendo disjuntores, relé, contatores, chave seletora, botão pulso, sinaleiros e bornes (completo)</t>
  </si>
  <si>
    <t>8.4</t>
  </si>
  <si>
    <t>Gestão da obra (administração da obra, gestão de RH, segurança do trabalho, manutenção de equipamentos).</t>
  </si>
  <si>
    <t>Locação de container almoxarifado, 6,00 x 2,40m</t>
  </si>
  <si>
    <t>mês</t>
  </si>
  <si>
    <t>Locação de container banheiro com chuveiros e vasos, 4,30 x 2,20m, h = 2,50m (3 bacias, 4 chuveiros, 1 lavatório e 1 mictório).</t>
  </si>
  <si>
    <t>Locação de container refeitório sem banheiro, 6,00 x 2,40m</t>
  </si>
  <si>
    <t>Auxiliar de escritório com encargos complementares.</t>
  </si>
  <si>
    <t>Aumoxarife com encargos complementares.</t>
  </si>
  <si>
    <t>Técnico em segurança do trabalho com encargos complementares.</t>
  </si>
  <si>
    <t>Aluminio</t>
  </si>
  <si>
    <t>Madeira</t>
  </si>
  <si>
    <t>8.5</t>
  </si>
  <si>
    <t>Metais</t>
  </si>
  <si>
    <t>2.6</t>
  </si>
  <si>
    <t>Curva 90 Graus de Ferro Galvanizado Ø=2 1/2"  - Fornecimento e Instalação</t>
  </si>
  <si>
    <t>Te de Ferro Galvanizado  Ø= X 2 1/2" - Fornecimento e Instalação</t>
  </si>
  <si>
    <t xml:space="preserve">Te de ferro galvanizado, de 2 1/2" </t>
  </si>
  <si>
    <t>Pasta veda juntas/rosca, embalagem de *500* g, para instalacoes de agua, gas e un 50,35
Outros</t>
  </si>
  <si>
    <t>Fita veda rosca em rolos de 18 mm x 10 m (l x c)</t>
  </si>
  <si>
    <t>Escavação manual de vala ou cava em material de 1ª categoria, profundidade até 1,50m</t>
  </si>
  <si>
    <t>3.3</t>
  </si>
  <si>
    <t>3.4</t>
  </si>
  <si>
    <t>Carga, manobra e descarga de solos e materiais granulares em caminhão basculante 10 m³ - carga com pá carregadeira (caçamba de 1,7 a 2,8 m³ / 128 hp) e descarga livre</t>
  </si>
  <si>
    <t>Pintura de proteção e/ou acabamento sobre superfícies metálicas com aplicação de 01 demão de primer epóxi rico em zinco, e = 35 mi cra - R1 em  aço galvanizado de 1 1/2".</t>
  </si>
  <si>
    <t>Pintura esmalte fosco sobre superfície metálica em  aço galvanizado de 1 1/2" (2 demãos).</t>
  </si>
  <si>
    <t>Locação de caixa coletora de entulho capacidade 5 m³</t>
  </si>
  <si>
    <t>Pintura em verniz poliuretano incolor (3 demãos).</t>
  </si>
  <si>
    <t>Lixamento de madeira para aplicação de fundo ou pintura.</t>
  </si>
  <si>
    <t>Alvenaria de vedação de blocos cerâmicos furados na vertical de 14x19x39 cm (espessura 14 cm) e argamassa de assentamento com preparo em betoneira.</t>
  </si>
  <si>
    <t>8.6</t>
  </si>
  <si>
    <t>Válvula de retenção  horizontal, de bronze, roscável,  1" - fornecimento e instalação</t>
  </si>
  <si>
    <t>Válvula de retenção horizontal, de bronze, roscável, 2 1/2'' - fornecimento e instalação</t>
  </si>
  <si>
    <t xml:space="preserve">	Placa de sinalizacao, fotoluminsc,38x 19cm, em pvc , com logotipo "Bombas de incêndio" - Placa E3</t>
  </si>
  <si>
    <t>Cabo de cobre flexível isolado, 6 mm², anti-chama 450/750 v, para circuitos terminais - fornecimento e instalação</t>
  </si>
  <si>
    <t>Gestão da obra (administração da obra, gestão de RH, segurança do trabalho, manutenção de equipamentos)</t>
  </si>
  <si>
    <t>Placa de obra em chapa galvanizada nº 22, adesivada (4,00 x 2,00m) e (2,00 x 1,50m)</t>
  </si>
  <si>
    <t>6.2</t>
  </si>
  <si>
    <t>6.3</t>
  </si>
  <si>
    <t>Fundações (montagem e desmontagem de formas de chapa de madeira compensada resinada, e = 25 mm, sarrafos + pregos + escoras do tipo pontalete em madeira, 4 utilizações</t>
  </si>
  <si>
    <t>Casa de bombas</t>
  </si>
  <si>
    <t xml:space="preserve">Divisórias </t>
  </si>
  <si>
    <t>Alvenaria de vedação de blocos vazados de concreto de 19x19x39 cm (espessura 19 cm) e argamassa de assentamento com preparo manual.</t>
  </si>
  <si>
    <t>8.7</t>
  </si>
  <si>
    <t>8.8</t>
  </si>
  <si>
    <t>8.9</t>
  </si>
  <si>
    <t xml:space="preserve">Reservatórios d'água </t>
  </si>
  <si>
    <t>Condulete de alumínio, tipo e, para eletroduto de aço galvanizado dn 20 mm (3/4''), aparente - fornecimento e instalação.</t>
  </si>
  <si>
    <t>Porta/Esquadria em alumínio, cor N/P/B, tipo moldura-vidro, inclusive caixilho vertical 5 x 10, maxi-ar fixo, dobradiças ou roldanas e fechadura.</t>
  </si>
  <si>
    <t>Remoção de portas, de forma manual, com reaproveitamento.</t>
  </si>
  <si>
    <t>Rasgo em contrapiso para ramais/distribuição menores ou iguais a 40 mm (Eletrodutos)</t>
  </si>
  <si>
    <t>Rasgo em contrapiso para ramais/distribuição maiores que 40mm e menores ou iguais a 75mm (Tubo de aço galvanizado)</t>
  </si>
  <si>
    <t>Alizar de 5x1, 5cm para porta fixado com pregos, padrão médio - fornecimento e instalação</t>
  </si>
  <si>
    <t>Porta em madeira compensada (canela), lisa, semi-ôca, 1.60 x 2.10 m, inclusive batente, ferragens, trincos e fechadura, com instalação</t>
  </si>
  <si>
    <t>Porta em madeira compensada (canela), lisa, semi-ôca, 1.60 x 2.10 m, completa, com visor de alumínio em vidro liso incolor, e=4mm (0,20 x 0,80m) - fornecimento e instalação</t>
  </si>
  <si>
    <t>Guarda-corpo Simples em tubo ferro galvanizado, alt=1,30m, com barras verticais a cada 11cm (3/4") e barras horizontais (quadro) de 1.1/2".</t>
  </si>
  <si>
    <t>Corrimão em tubo ferro galvanizado, barras superiores alt=0,92m e 0,70m e barras inferiores h=0,23m e 0,10m, curvas de aço carbono, inclusive as verticais de apoio com diam= 1.1/2".</t>
  </si>
  <si>
    <t xml:space="preserve">Escavação mecanizada de vala com prof. maior que 1,5 m até 3,0 m (média montante e jusante/uma composição por trecho), retroescav. (0,26 m3), largura de 0,8 m a 1,5 m, em solo de 1a categoria, em locais com alto nível de interferência. </t>
  </si>
  <si>
    <t>10.2</t>
  </si>
  <si>
    <t>10.3</t>
  </si>
  <si>
    <t>10.4</t>
  </si>
  <si>
    <t>Bomba de Incêndio</t>
  </si>
  <si>
    <t>10.5</t>
  </si>
  <si>
    <t>10.6</t>
  </si>
  <si>
    <t>10.7</t>
  </si>
  <si>
    <t>10.8</t>
  </si>
  <si>
    <t>10.9</t>
  </si>
  <si>
    <t>Alarme de  incêndio</t>
  </si>
  <si>
    <t>10.10</t>
  </si>
  <si>
    <t>10.11</t>
  </si>
  <si>
    <t>10.12</t>
  </si>
  <si>
    <t>10.13</t>
  </si>
  <si>
    <t>10.14</t>
  </si>
  <si>
    <t>10.15</t>
  </si>
  <si>
    <t>10.16</t>
  </si>
  <si>
    <t>10.17</t>
  </si>
  <si>
    <t>10.18</t>
  </si>
  <si>
    <t>10.19</t>
  </si>
  <si>
    <t>25.2</t>
  </si>
  <si>
    <t>25.3</t>
  </si>
  <si>
    <t>25.4</t>
  </si>
  <si>
    <t>25.5</t>
  </si>
  <si>
    <t>12.2</t>
  </si>
  <si>
    <t>12.3</t>
  </si>
  <si>
    <t>12.4</t>
  </si>
  <si>
    <t>12.5</t>
  </si>
  <si>
    <t>12.6</t>
  </si>
  <si>
    <t>12.7</t>
  </si>
  <si>
    <t>12.8</t>
  </si>
  <si>
    <t>12.9</t>
  </si>
  <si>
    <t>12.10</t>
  </si>
  <si>
    <t>12.11</t>
  </si>
  <si>
    <t>12.12</t>
  </si>
  <si>
    <t>12.13</t>
  </si>
  <si>
    <t>12.14</t>
  </si>
  <si>
    <t>12.15</t>
  </si>
  <si>
    <t>12.16</t>
  </si>
  <si>
    <t>12.17</t>
  </si>
  <si>
    <t>12.18</t>
  </si>
  <si>
    <t>12.19</t>
  </si>
  <si>
    <t>Rede de Hidrantes</t>
  </si>
  <si>
    <t>Reservatórios d'água enterrados</t>
  </si>
  <si>
    <t>Bomba de Incêndio Combustão de 2 CV, Vazão=15,76 m³/h, Hman=19,98 mca</t>
  </si>
  <si>
    <t>Bomba de Incêndio, motor à Combustão de 2 CV, Vazão=15,76 m³/h, Hman=19,98 mca - fornecimento e instalação</t>
  </si>
  <si>
    <t>Bomba de Incêndio Elétrica de 3 CV, Vazão=9,21 m³/h, Hman=30,62 mca - fornecimento e instalação</t>
  </si>
  <si>
    <t>Bomba de Incêndio Elétrica de 3 CV, Vazão=9,21 m³/h, Hman=30,62 mc</t>
  </si>
  <si>
    <t>Bomba de Incêndio Elétrica de 4 CV, Vazão=15,97 m³/h, Hman=27,92 mca - fornecimento e instalação</t>
  </si>
  <si>
    <t>Bomba de Incêndio Elétrica de 4 CV, Vazão=15,97 m³/h, Hman=27,92 mca</t>
  </si>
  <si>
    <t>Bomba de Incêndio Elétrica de 2 CV, Vazão=16,08 m³/h, Hman=19,59 mca - fornecimento e instalação</t>
  </si>
  <si>
    <t>Bomba de Incêndio Elétrica de 2 CV, Vazão=16,08 m³/h, Hman=19,59 mca</t>
  </si>
  <si>
    <t>7º MÊS</t>
  </si>
  <si>
    <t>8º MÊS</t>
  </si>
  <si>
    <t>quant.</t>
  </si>
  <si>
    <t>Eletroduto de aço galvanizado, classe leve, DN 20 mm (3/4"), aparente, instalado em parede/teto - fornecimento e instalação</t>
  </si>
  <si>
    <t>Curva 90 graus, em aço, conexão soldada, DN 20 (3/4''), instalado em rede de alimentação para hidrante - fornecimento e instalação</t>
  </si>
  <si>
    <t>Eletrodo revestido AWS - E6013, diâmetro igual a 2,50 mm</t>
  </si>
  <si>
    <t>Soldador com encargos complementares</t>
  </si>
  <si>
    <t>Auxiliar de eletricista com encargos complementares</t>
  </si>
  <si>
    <t>Curva 90 graus, para eletroduto, em aço galvanizado eletrolítico, diâmetro de 20 mm (3/4'')</t>
  </si>
  <si>
    <t>Tê, em ferro galvanizado, conexão rosqueada, DN 20 (3/4")  fornecimento e instalação</t>
  </si>
  <si>
    <t>Curva 90 graus para eletroduto, em aço, DN 20 (3/4''), para ramais e sub-ramais - fornecimento e instalação</t>
  </si>
  <si>
    <t>Curva 90 graus para eletroduto, em aço galvanizado, DN 20 (3/4''), instalado em ramais e sub-ramais - fornecimento e instalação</t>
  </si>
  <si>
    <t>Curva 90 graus, para eletroduto, em aço galvanizado eletrolítico, diâmetro de 25 mm (1'')</t>
  </si>
  <si>
    <t>Curva 90 graus para eletroduto, em aço, DN 25 (1''), para ramais e sub-ramais - fornecimento e instalação</t>
  </si>
  <si>
    <t xml:space="preserve">	Adaptador com flanges livres, pvc, soldável longo, dn 75 mm x 2 1/2 , instalado em reservação de água de edificação - fornecimento e instalação.</t>
  </si>
  <si>
    <t>Reboco externo com aplicação de argamassa industrializada, preparo mecânico, aplicada manualmente em fachada com presença de vãos, espessura 5mm.</t>
  </si>
  <si>
    <t xml:space="preserve">Alvenaria e Gesso </t>
  </si>
  <si>
    <t>Aplicação manual de pintura com tinta látex acrílica em parede de alvenaria e gesso (2 demãos).</t>
  </si>
  <si>
    <t>Aplicação fundo selador acrílico em paredes de alvenaria e gesso (1 demão).</t>
  </si>
  <si>
    <t>Remoção de entulho da obra utilizando caixa coletora capacidade 5 m³</t>
  </si>
  <si>
    <t>Porta Corta-Fogo, colocação e acabamento, de abrir, uma folha com dobradiça especial, mola de fechamento, fechadura, maçaneta e demais ferragens de acabamento, dimensoes 0,80 x 2,10 m</t>
  </si>
  <si>
    <t>Abrigo de sobrepor em chapa de aço carbono pintado com tinta a base de epoxi vermelha, dimensões 75x35x25cm</t>
  </si>
  <si>
    <t>14.44</t>
  </si>
  <si>
    <t>Extintor de pó químico ABC, capacidade 6 kg, alcance médio do jato 5m, Capacidade: 2-A : 40-B:C, tempo de descarga 12s, NBR9443, 9444, 10721</t>
  </si>
  <si>
    <t>Saída de emergência</t>
  </si>
  <si>
    <t>Luminária de emergência, com 30 lâmpadas led de 2w, sem reator - fornecimento e instalação</t>
  </si>
  <si>
    <t>Porta em madeira compensada (canela), lisa, semi-ôca, 1.60 x 2.10 m, completa, com visor de alumínio em vidro liso 6mm, 0,20 x 0,80 m - fornecimento e instalação</t>
  </si>
  <si>
    <t xml:space="preserve">Visor em alumínio com vidro liso 6mm </t>
  </si>
  <si>
    <t>Instalação de vidro liso incolor, e=6mmm em esquadria de alumínio, fixado com baguete</t>
  </si>
  <si>
    <t>CRONOGRAMA FÍSICO-FINANCEIRO</t>
  </si>
  <si>
    <t>Licitação:</t>
  </si>
  <si>
    <t>PREENCHER APENAS AS CÉLULAS ASSINALADAS EM VERMELHO. LEIA COM ATENÇÃO AS ORIENTAÇÕES DE PREENCHIMENTO ABAIXO.
(Apagar o texto desta linha para a apresentação da proposta)</t>
  </si>
  <si>
    <t>PREENCHER APENAS AS CÉLULAS ASSINALADAS EM VERMELHO. LEIA COM ATENÇÃO AS ORIENTAÇÕES DE PREENCHIMENTO ABAIXO.
(apagar o texto desta linha para a apresentação da proposta)</t>
  </si>
  <si>
    <t>Não se aplica</t>
  </si>
  <si>
    <t>EMPRESA:</t>
  </si>
  <si>
    <t>DATA:</t>
  </si>
  <si>
    <t>CNPJ:</t>
  </si>
  <si>
    <t>PROFISSIONAL RESPONSÁVEL:</t>
  </si>
  <si>
    <t>ASSINATURA:</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</si>
  <si>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</si>
  <si>
    <t>Curva 90 Graus De Ferro Galvanizado, Com Rosca Bsp Macho, De 2 1/2"</t>
  </si>
  <si>
    <t>Pasta Veda Juntas/Rosca, Embalagem De *500* G, Para Instalacoes De Agua, Gas E Outros</t>
  </si>
  <si>
    <t>Fita Veda Rosca Em Rolos De 18 Mm X 10 M (L X C)</t>
  </si>
  <si>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</si>
  <si>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</si>
  <si>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</si>
  <si>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</si>
  <si>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</si>
  <si>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</si>
  <si>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</si>
  <si>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</si>
  <si>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</si>
  <si>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</si>
  <si>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</si>
  <si>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</si>
  <si>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</si>
  <si>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</si>
  <si>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</si>
  <si>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</si>
  <si>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</si>
  <si>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</si>
  <si>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</si>
  <si>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</si>
  <si>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</si>
  <si>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</si>
  <si>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</si>
  <si>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</si>
  <si>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</si>
  <si>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</si>
  <si>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</si>
  <si>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</si>
  <si>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</si>
  <si>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</si>
  <si>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</si>
  <si>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</si>
  <si>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</si>
  <si>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</si>
  <si>
    <t>Prédios A, B, C, D, E, F, e CE, Elevador e Portaria</t>
  </si>
  <si>
    <t>Pregão Eletrônico nº 040/2023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</si>
</sst>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quot;R$ &quot;* #,##0.00_);_(&quot;R$ &quot;* \(#,##0.00\);_(&quot;R$ &quot;* \-??_);_(@_)"/>
    <numFmt numFmtId="165" formatCode="0.0"/>
    <numFmt numFmtId="166" formatCode="#,##0.0"/>
    <numFmt numFmtId="167" formatCode="d/m/yyyy"/>
    <numFmt numFmtId="168" formatCode="#,##0.000000"/>
    <numFmt numFmtId="169" formatCode="_(&quot;R$ &quot;* #,##0.00_);_(&quot;R$ &quot;* \(#,##0.00\);_(&quot;R$ &quot;* &quot;-&quot;??_);_(@_)"/>
    <numFmt numFmtId="170" formatCode="_-&quot;R$ &quot;* #,##0.00_-;&quot;-R$ &quot;* #,##0.00_-;_-&quot;R$ &quot;* \-??_-;_-@_-"/>
  </numFmts>
  <fonts count="8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3F3F76"/>
      <name val="Calibri"/>
      <family val="2"/>
      <scheme val="minor"/>
    </font>
    <font>
      <sz val="11"/>
      <color rgb="FF000000"/>
      <name val="Calibri"/>
      <family val="2"/>
      <scheme val="minor"/>
    </font>
    <font>
      <sz val="10"/>
      <name val="Arial"/>
      <family val="2"/>
      <charset val="1"/>
    </font>
    <font>
      <b/>
      <i/>
      <sz val="9"/>
      <name val="Arial"/>
      <family val="2"/>
    </font>
    <font>
      <sz val="9"/>
      <name val="Arial"/>
      <family val="2"/>
    </font>
    <font>
      <b/>
      <sz val="9"/>
      <name val="Arial"/>
      <family val="2"/>
    </font>
    <font>
      <sz val="9"/>
      <name val="Arial"/>
      <family val="2"/>
      <charset val="1"/>
    </font>
    <font>
      <sz val="9"/>
      <color theme="1"/>
      <name val="Arial"/>
      <family val="2"/>
    </font>
    <font>
      <sz val="9"/>
      <color theme="1" tint="4.9989318521683403E-2"/>
      <name val="Arial"/>
      <family val="2"/>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b/>
      <sz val="9"/>
      <name val="Arial"/>
      <family val="2"/>
      <charset val="1"/>
    </font>
    <font>
      <sz val="9"/>
      <name val="Calibri"/>
      <family val="2"/>
      <charset val="1"/>
    </font>
    <font>
      <sz val="9"/>
      <color rgb="FFFF0000"/>
      <name val="Arial"/>
      <family val="2"/>
    </font>
    <font>
      <sz val="10"/>
      <name val="Arial"/>
      <family val="2"/>
    </font>
    <font>
      <sz val="11"/>
      <color rgb="FF000000"/>
      <name val="Calibri"/>
      <family val="2"/>
      <charset val="1"/>
    </font>
    <font>
      <sz val="11"/>
      <color rgb="FFFFFFFF"/>
      <name val="Calibri"/>
      <family val="2"/>
      <charset val="1"/>
    </font>
    <font>
      <sz val="11"/>
      <color rgb="FF800080"/>
      <name val="Calibri"/>
      <family val="2"/>
      <charset val="1"/>
    </font>
    <font>
      <sz val="11"/>
      <color rgb="FF008000"/>
      <name val="Calibri"/>
      <family val="2"/>
      <charset val="1"/>
    </font>
    <font>
      <b/>
      <sz val="11"/>
      <color rgb="FFFF9900"/>
      <name val="Calibri"/>
      <family val="2"/>
      <charset val="1"/>
    </font>
    <font>
      <b/>
      <sz val="11"/>
      <color rgb="FFFF0000"/>
      <name val="Calibri"/>
      <family val="2"/>
      <charset val="1"/>
    </font>
    <font>
      <b/>
      <sz val="11"/>
      <color rgb="FFFFFFFF"/>
      <name val="Calibri"/>
      <family val="2"/>
      <charset val="1"/>
    </font>
    <font>
      <sz val="11"/>
      <color rgb="FFFF0000"/>
      <name val="Calibri"/>
      <family val="2"/>
      <charset val="1"/>
    </font>
    <font>
      <sz val="11"/>
      <color rgb="FF333399"/>
      <name val="Calibri"/>
      <family val="2"/>
      <charset val="1"/>
    </font>
    <font>
      <i/>
      <sz val="11"/>
      <color rgb="FF808080"/>
      <name val="Calibri"/>
      <family val="2"/>
      <charset val="1"/>
    </font>
    <font>
      <b/>
      <sz val="15"/>
      <color rgb="FF003366"/>
      <name val="Calibri"/>
      <family val="2"/>
      <charset val="1"/>
    </font>
    <font>
      <b/>
      <sz val="13"/>
      <color rgb="FF003366"/>
      <name val="Calibri"/>
      <family val="2"/>
      <charset val="1"/>
    </font>
    <font>
      <b/>
      <sz val="11"/>
      <color rgb="FF003366"/>
      <name val="Calibri"/>
      <family val="2"/>
      <charset val="1"/>
    </font>
    <font>
      <sz val="11"/>
      <color rgb="FFFF9900"/>
      <name val="Calibri"/>
      <family val="2"/>
      <charset val="1"/>
    </font>
    <font>
      <sz val="11"/>
      <color rgb="FF808000"/>
      <name val="Calibri"/>
      <family val="2"/>
      <charset val="1"/>
    </font>
    <font>
      <sz val="11"/>
      <color rgb="FF993300"/>
      <name val="Calibri"/>
      <family val="2"/>
      <charset val="1"/>
    </font>
    <font>
      <b/>
      <sz val="11"/>
      <color rgb="FF333333"/>
      <name val="Calibri"/>
      <family val="2"/>
      <charset val="1"/>
    </font>
    <font>
      <b/>
      <sz val="18"/>
      <color rgb="FF003366"/>
      <name val="Cambria"/>
      <family val="2"/>
      <charset val="1"/>
    </font>
    <font>
      <b/>
      <sz val="15"/>
      <color rgb="FF333399"/>
      <name val="Calibri"/>
      <family val="2"/>
      <charset val="1"/>
    </font>
    <font>
      <b/>
      <sz val="18"/>
      <color rgb="FF333399"/>
      <name val="Cambria"/>
      <family val="2"/>
      <charset val="1"/>
    </font>
    <font>
      <b/>
      <sz val="13"/>
      <color rgb="FF333399"/>
      <name val="Calibri"/>
      <family val="2"/>
      <charset val="1"/>
    </font>
    <font>
      <b/>
      <sz val="11"/>
      <color rgb="FF333399"/>
      <name val="Calibri"/>
      <family val="2"/>
      <charset val="1"/>
    </font>
    <font>
      <b/>
      <sz val="11"/>
      <color rgb="FF000000"/>
      <name val="Calibri"/>
      <family val="2"/>
      <charset val="1"/>
    </font>
    <font>
      <b/>
      <sz val="9"/>
      <color rgb="FF002060"/>
      <name val="Arial"/>
      <family val="2"/>
    </font>
    <font>
      <b/>
      <sz val="10"/>
      <color rgb="FFFF0000"/>
      <name val="Arial"/>
      <family val="2"/>
    </font>
    <font>
      <b/>
      <sz val="9"/>
      <color rgb="FFFF0000"/>
      <name val="Arial"/>
      <family val="2"/>
    </font>
    <font>
      <sz val="16"/>
      <color theme="1"/>
      <name val="Calibri"/>
      <family val="2"/>
      <scheme val="minor"/>
    </font>
    <font>
      <b/>
      <sz val="16"/>
      <color theme="1"/>
      <name val="Calibri"/>
      <family val="2"/>
      <scheme val="minor"/>
    </font>
    <font>
      <b/>
      <sz val="10"/>
      <name val="Arial"/>
      <family val="2"/>
    </font>
    <font>
      <sz val="16"/>
      <color theme="1"/>
      <name val="Calibri"/>
      <family val="2"/>
    </font>
    <font>
      <u/>
      <sz val="16"/>
      <color theme="1"/>
      <name val="Calibri"/>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rgb="FFFFCC99"/>
      </patternFill>
    </fill>
    <fill>
      <patternFill patternType="solid">
        <fgColor theme="0" tint="-0.14999847407452621"/>
        <bgColor indexed="64"/>
      </patternFill>
    </fill>
    <fill>
      <patternFill patternType="solid">
        <fgColor rgb="FFDEEBF7"/>
        <bgColor rgb="FFD9D9D9"/>
      </patternFill>
    </fill>
    <fill>
      <patternFill patternType="solid">
        <fgColor rgb="FFD9D9D9"/>
        <bgColor rgb="FFDEEBF7"/>
      </patternFill>
    </fill>
    <fill>
      <patternFill patternType="solid">
        <fgColor theme="4" tint="0.79998168889431442"/>
        <bgColor indexed="64"/>
      </patternFill>
    </fill>
    <fill>
      <patternFill patternType="solid">
        <fgColor theme="4" tint="0.79998168889431442"/>
        <bgColor rgb="FFD9D9D9"/>
      </patternFill>
    </fill>
    <fill>
      <patternFill patternType="solid">
        <fgColor theme="2" tint="-9.9978637043366805E-2"/>
        <bgColor indexed="64"/>
      </patternFill>
    </fill>
    <fill>
      <patternFill patternType="solid">
        <fgColor theme="0"/>
        <bgColor indexed="64"/>
      </patternFill>
    </fill>
    <fill>
      <patternFill patternType="solid">
        <fgColor rgb="FFCCCCFF"/>
        <bgColor rgb="FFD9D9D9"/>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9D9D9"/>
      </patternFill>
    </fill>
    <fill>
      <patternFill patternType="solid">
        <fgColor rgb="FF99CCFF"/>
        <bgColor rgb="FFCCCCFF"/>
      </patternFill>
    </fill>
    <fill>
      <patternFill patternType="solid">
        <fgColor rgb="FFFF8080"/>
        <bgColor rgb="FFFF99CC"/>
      </patternFill>
    </fill>
    <fill>
      <patternFill patternType="solid">
        <fgColor rgb="FFFFFFCC"/>
        <bgColor rgb="FFFFFFFF"/>
      </patternFill>
    </fill>
    <fill>
      <patternFill patternType="solid">
        <fgColor rgb="FF00FF00"/>
        <bgColor rgb="FF33CCCC"/>
      </patternFill>
    </fill>
    <fill>
      <patternFill patternType="solid">
        <fgColor rgb="FFFFCC00"/>
        <bgColor rgb="FFFFFF00"/>
      </patternFill>
    </fill>
    <fill>
      <patternFill patternType="solid">
        <fgColor rgb="FFFFFF99"/>
        <bgColor rgb="FFFFFFCC"/>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6600"/>
        <bgColor rgb="FFFF99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C0C0C0"/>
        <bgColor rgb="FFCCCCFF"/>
      </patternFill>
    </fill>
    <fill>
      <patternFill patternType="solid">
        <fgColor rgb="FFFFFFFF"/>
        <bgColor rgb="FFFFFFCC"/>
      </patternFill>
    </fill>
    <fill>
      <patternFill patternType="solid">
        <fgColor rgb="FF969696"/>
        <bgColor rgb="FF808080"/>
      </patternFill>
    </fill>
    <fill>
      <patternFill patternType="solid">
        <fgColor rgb="FF003366"/>
        <bgColor rgb="FF333399"/>
      </patternFill>
    </fill>
    <fill>
      <patternFill patternType="solid">
        <fgColor rgb="FF666699"/>
        <bgColor rgb="FF808080"/>
      </patternFill>
    </fill>
    <fill>
      <patternFill patternType="solid">
        <fgColor theme="2" tint="-9.9978637043366805E-2"/>
        <bgColor rgb="FFDEEBF7"/>
      </patternFill>
    </fill>
    <fill>
      <patternFill patternType="solid">
        <fgColor rgb="FFFFFF00"/>
        <bgColor indexed="64"/>
      </patternFill>
    </fill>
    <fill>
      <patternFill patternType="solid">
        <fgColor theme="0"/>
        <bgColor rgb="FFDEEBF7"/>
      </patternFill>
    </fill>
    <fill>
      <patternFill patternType="solid">
        <fgColor theme="0"/>
        <bgColor rgb="FFD9D9D9"/>
      </patternFill>
    </fill>
    <fill>
      <patternFill patternType="solid">
        <fgColor theme="0" tint="-0.14996795556505021"/>
        <bgColor indexed="64"/>
      </patternFill>
    </fill>
    <fill>
      <patternFill patternType="solid">
        <fgColor rgb="FFFFA0A0"/>
        <bgColor rgb="FFD9D9D9"/>
      </patternFill>
    </fill>
    <fill>
      <patternFill patternType="solid">
        <fgColor rgb="FFFFA0A0"/>
        <bgColor indexed="64"/>
      </patternFill>
    </fill>
    <fill>
      <patternFill patternType="solid">
        <fgColor rgb="FFFF8C8C"/>
        <bgColor indexed="64"/>
      </patternFill>
    </fill>
    <fill>
      <patternFill patternType="solid">
        <fgColor theme="2" tint="-0.249977111117893"/>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style="thin">
        <color auto="1"/>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003366"/>
      </bottom>
      <diagonal/>
    </border>
    <border>
      <left/>
      <right/>
      <top/>
      <bottom style="thick">
        <color rgb="FFCCFFFF"/>
      </bottom>
      <diagonal/>
    </border>
    <border>
      <left/>
      <right/>
      <top/>
      <bottom style="medium">
        <color rgb="FFCCFFFF"/>
      </bottom>
      <diagonal/>
    </border>
    <border>
      <left/>
      <right/>
      <top style="thin">
        <color rgb="FF333399"/>
      </top>
      <bottom style="double">
        <color rgb="FF33339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style="thin">
        <color indexed="64"/>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style="thin">
        <color auto="1"/>
      </right>
      <top style="thin">
        <color auto="1"/>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top style="medium">
        <color auto="1"/>
      </top>
      <bottom/>
      <diagonal/>
    </border>
  </borders>
  <cellStyleXfs count="41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14" fillId="3" borderId="0" applyNumberFormat="0" applyBorder="0" applyAlignment="0" applyProtection="0"/>
    <xf numFmtId="0" fontId="9" fillId="6" borderId="0" applyNumberFormat="0" applyBorder="0" applyAlignment="0" applyProtection="0"/>
    <xf numFmtId="0" fontId="10" fillId="14" borderId="1" applyNumberFormat="0" applyAlignment="0" applyProtection="0"/>
    <xf numFmtId="0" fontId="24" fillId="10" borderId="1" applyNumberFormat="0" applyAlignment="0" applyProtection="0"/>
    <xf numFmtId="0" fontId="11" fillId="24" borderId="2" applyNumberFormat="0" applyAlignment="0" applyProtection="0"/>
    <xf numFmtId="0" fontId="17" fillId="0" borderId="4" applyNumberFormat="0" applyFill="0" applyAlignment="0" applyProtection="0"/>
    <xf numFmtId="0" fontId="11" fillId="24" borderId="2" applyNumberFormat="0" applyAlignment="0" applyProtection="0"/>
    <xf numFmtId="0" fontId="8" fillId="25"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26"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31" fillId="27" borderId="14" applyNumberFormat="0" applyAlignment="0" applyProtection="0"/>
    <xf numFmtId="0" fontId="13" fillId="15" borderId="1" applyNumberFormat="0" applyAlignment="0" applyProtection="0"/>
    <xf numFmtId="0" fontId="18" fillId="0" borderId="0" applyNumberFormat="0" applyFill="0" applyBorder="0" applyAlignment="0" applyProtection="0"/>
    <xf numFmtId="0" fontId="9"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4" fillId="5" borderId="0" applyNumberFormat="0" applyBorder="0" applyAlignment="0" applyProtection="0"/>
    <xf numFmtId="0" fontId="13" fillId="7" borderId="1" applyNumberFormat="0" applyAlignment="0" applyProtection="0"/>
    <xf numFmtId="0" fontId="12" fillId="0" borderId="3" applyNumberFormat="0" applyFill="0" applyAlignment="0" applyProtection="0"/>
    <xf numFmtId="164" fontId="6" fillId="0" borderId="0" applyFill="0" applyBorder="0" applyAlignment="0" applyProtection="0"/>
    <xf numFmtId="0" fontId="25" fillId="15" borderId="0" applyNumberFormat="0" applyBorder="0" applyAlignment="0" applyProtection="0"/>
    <xf numFmtId="0" fontId="15" fillId="15" borderId="0" applyNumberFormat="0" applyBorder="0" applyAlignment="0" applyProtection="0"/>
    <xf numFmtId="0" fontId="6" fillId="0" borderId="0"/>
    <xf numFmtId="0" fontId="6" fillId="0" borderId="0"/>
    <xf numFmtId="0" fontId="32" fillId="0" borderId="0"/>
    <xf numFmtId="0" fontId="4" fillId="0" borderId="0"/>
    <xf numFmtId="0" fontId="30" fillId="0" borderId="0"/>
    <xf numFmtId="0" fontId="5" fillId="0" borderId="0"/>
    <xf numFmtId="0" fontId="6" fillId="0" borderId="0"/>
    <xf numFmtId="0" fontId="30" fillId="0" borderId="0"/>
    <xf numFmtId="0" fontId="4" fillId="11" borderId="8" applyNumberFormat="0" applyFont="0" applyAlignment="0" applyProtection="0"/>
    <xf numFmtId="0" fontId="6" fillId="11" borderId="8" applyNumberFormat="0" applyFont="0" applyAlignment="0" applyProtection="0"/>
    <xf numFmtId="0" fontId="7" fillId="11" borderId="8" applyNumberFormat="0" applyFont="0" applyAlignment="0" applyProtection="0"/>
    <xf numFmtId="0" fontId="16" fillId="14" borderId="9" applyNumberFormat="0" applyAlignment="0" applyProtection="0"/>
    <xf numFmtId="0" fontId="16" fillId="10"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7"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7" fillId="0" borderId="0" applyNumberFormat="0" applyFill="0" applyBorder="0" applyAlignment="0" applyProtection="0"/>
    <xf numFmtId="0" fontId="33" fillId="0" borderId="0"/>
    <xf numFmtId="0" fontId="33" fillId="0" borderId="0"/>
    <xf numFmtId="0" fontId="4" fillId="0" borderId="0"/>
    <xf numFmtId="0" fontId="48" fillId="0" borderId="0"/>
    <xf numFmtId="0" fontId="3" fillId="0" borderId="0"/>
    <xf numFmtId="0" fontId="10" fillId="14" borderId="32" applyNumberFormat="0" applyAlignment="0" applyProtection="0"/>
    <xf numFmtId="0" fontId="24" fillId="10" borderId="32" applyNumberFormat="0" applyAlignment="0" applyProtection="0"/>
    <xf numFmtId="0" fontId="13" fillId="15" borderId="32" applyNumberFormat="0" applyAlignment="0" applyProtection="0"/>
    <xf numFmtId="0" fontId="13" fillId="7" borderId="32" applyNumberFormat="0" applyAlignment="0" applyProtection="0"/>
    <xf numFmtId="164" fontId="4" fillId="0" borderId="0" applyFill="0" applyBorder="0" applyAlignment="0" applyProtection="0"/>
    <xf numFmtId="0" fontId="4" fillId="0" borderId="0"/>
    <xf numFmtId="0" fontId="2" fillId="0" borderId="0"/>
    <xf numFmtId="0" fontId="4" fillId="0" borderId="0"/>
    <xf numFmtId="0" fontId="2" fillId="0" borderId="0"/>
    <xf numFmtId="0" fontId="4" fillId="11" borderId="33" applyNumberFormat="0" applyFont="0" applyAlignment="0" applyProtection="0"/>
    <xf numFmtId="0" fontId="4" fillId="11" borderId="33" applyNumberFormat="0" applyFont="0" applyAlignment="0" applyProtection="0"/>
    <xf numFmtId="0" fontId="7" fillId="11" borderId="33" applyNumberFormat="0" applyFont="0" applyAlignment="0" applyProtection="0"/>
    <xf numFmtId="0" fontId="16" fillId="14" borderId="34" applyNumberFormat="0" applyAlignment="0" applyProtection="0"/>
    <xf numFmtId="0" fontId="16" fillId="10" borderId="34" applyNumberFormat="0" applyAlignment="0" applyProtection="0"/>
    <xf numFmtId="0" fontId="19" fillId="0" borderId="35"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44" fontId="4" fillId="0" borderId="0" applyFill="0" applyBorder="0" applyAlignment="0" applyProtection="0"/>
    <xf numFmtId="44" fontId="4" fillId="0" borderId="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0" fontId="2" fillId="0" borderId="0"/>
    <xf numFmtId="9" fontId="2" fillId="0" borderId="0" applyFont="0" applyFill="0" applyBorder="0" applyAlignment="0" applyProtection="0"/>
    <xf numFmtId="0" fontId="49" fillId="35" borderId="0" applyBorder="0" applyProtection="0"/>
    <xf numFmtId="0" fontId="7" fillId="2" borderId="0" applyNumberFormat="0" applyBorder="0" applyAlignment="0" applyProtection="0"/>
    <xf numFmtId="0" fontId="49" fillId="36" borderId="0" applyBorder="0" applyProtection="0"/>
    <xf numFmtId="0" fontId="7" fillId="3" borderId="0" applyNumberFormat="0" applyBorder="0" applyAlignment="0" applyProtection="0"/>
    <xf numFmtId="0" fontId="49" fillId="37" borderId="0" applyBorder="0" applyProtection="0"/>
    <xf numFmtId="0" fontId="7" fillId="4" borderId="0" applyNumberFormat="0" applyBorder="0" applyAlignment="0" applyProtection="0"/>
    <xf numFmtId="0" fontId="49" fillId="38" borderId="0" applyBorder="0" applyProtection="0"/>
    <xf numFmtId="0" fontId="7" fillId="5" borderId="0" applyNumberFormat="0" applyBorder="0" applyAlignment="0" applyProtection="0"/>
    <xf numFmtId="0" fontId="49" fillId="39" borderId="0" applyBorder="0" applyProtection="0"/>
    <xf numFmtId="0" fontId="7" fillId="6" borderId="0" applyNumberFormat="0" applyBorder="0" applyAlignment="0" applyProtection="0"/>
    <xf numFmtId="0" fontId="49" fillId="40" borderId="0" applyBorder="0" applyProtection="0"/>
    <xf numFmtId="0" fontId="7" fillId="7" borderId="0" applyNumberFormat="0" applyBorder="0" applyAlignment="0" applyProtection="0"/>
    <xf numFmtId="0" fontId="49" fillId="41" borderId="0" applyBorder="0" applyProtection="0"/>
    <xf numFmtId="0" fontId="7" fillId="8" borderId="0" applyNumberFormat="0" applyBorder="0" applyAlignment="0" applyProtection="0"/>
    <xf numFmtId="0" fontId="49" fillId="42" borderId="0" applyBorder="0" applyProtection="0"/>
    <xf numFmtId="0" fontId="7" fillId="9" borderId="0" applyNumberFormat="0" applyBorder="0" applyAlignment="0" applyProtection="0"/>
    <xf numFmtId="0" fontId="49" fillId="43" borderId="0" applyBorder="0" applyProtection="0"/>
    <xf numFmtId="0" fontId="7" fillId="11" borderId="0" applyNumberFormat="0" applyBorder="0" applyAlignment="0" applyProtection="0"/>
    <xf numFmtId="0" fontId="49" fillId="40" borderId="0" applyBorder="0" applyProtection="0"/>
    <xf numFmtId="0" fontId="7" fillId="7" borderId="0" applyNumberFormat="0" applyBorder="0" applyAlignment="0" applyProtection="0"/>
    <xf numFmtId="0" fontId="49" fillId="39" borderId="0" applyBorder="0" applyProtection="0"/>
    <xf numFmtId="0" fontId="7" fillId="6" borderId="0" applyNumberFormat="0" applyBorder="0" applyAlignment="0" applyProtection="0"/>
    <xf numFmtId="0" fontId="49" fillId="43" borderId="0" applyBorder="0" applyProtection="0"/>
    <xf numFmtId="0" fontId="7" fillId="11" borderId="0" applyNumberFormat="0" applyBorder="0" applyAlignment="0" applyProtection="0"/>
    <xf numFmtId="0" fontId="49" fillId="41" borderId="0" applyBorder="0" applyProtection="0"/>
    <xf numFmtId="0" fontId="7" fillId="8" borderId="0" applyNumberFormat="0" applyBorder="0" applyAlignment="0" applyProtection="0"/>
    <xf numFmtId="0" fontId="49" fillId="42" borderId="0" applyBorder="0" applyProtection="0"/>
    <xf numFmtId="0" fontId="7" fillId="9" borderId="0" applyNumberFormat="0" applyBorder="0" applyAlignment="0" applyProtection="0"/>
    <xf numFmtId="0" fontId="49" fillId="44" borderId="0" applyBorder="0" applyProtection="0"/>
    <xf numFmtId="0" fontId="7" fillId="12" borderId="0" applyNumberFormat="0" applyBorder="0" applyAlignment="0" applyProtection="0"/>
    <xf numFmtId="0" fontId="49" fillId="38" borderId="0" applyBorder="0" applyProtection="0"/>
    <xf numFmtId="0" fontId="7" fillId="5" borderId="0" applyNumberFormat="0" applyBorder="0" applyAlignment="0" applyProtection="0"/>
    <xf numFmtId="0" fontId="49" fillId="41" borderId="0" applyBorder="0" applyProtection="0"/>
    <xf numFmtId="0" fontId="7" fillId="8" borderId="0" applyNumberFormat="0" applyBorder="0" applyAlignment="0" applyProtection="0"/>
    <xf numFmtId="0" fontId="49" fillId="45" borderId="0" applyBorder="0" applyProtection="0"/>
    <xf numFmtId="0" fontId="7" fillId="13" borderId="0" applyNumberFormat="0" applyBorder="0" applyAlignment="0" applyProtection="0"/>
    <xf numFmtId="0" fontId="49" fillId="39" borderId="0" applyBorder="0" applyProtection="0"/>
    <xf numFmtId="0" fontId="7" fillId="6" borderId="0" applyNumberFormat="0" applyBorder="0" applyAlignment="0" applyProtection="0"/>
    <xf numFmtId="0" fontId="49" fillId="42" borderId="0" applyBorder="0" applyProtection="0"/>
    <xf numFmtId="0" fontId="7" fillId="9" borderId="0" applyNumberFormat="0" applyBorder="0" applyAlignment="0" applyProtection="0"/>
    <xf numFmtId="0" fontId="49" fillId="46" borderId="0" applyBorder="0" applyProtection="0"/>
    <xf numFmtId="0" fontId="7" fillId="15" borderId="0" applyNumberFormat="0" applyBorder="0" applyAlignment="0" applyProtection="0"/>
    <xf numFmtId="0" fontId="49" fillId="36" borderId="0" applyBorder="0" applyProtection="0"/>
    <xf numFmtId="0" fontId="7" fillId="3" borderId="0" applyNumberFormat="0" applyBorder="0" applyAlignment="0" applyProtection="0"/>
    <xf numFmtId="0" fontId="49" fillId="39" borderId="0" applyBorder="0" applyProtection="0"/>
    <xf numFmtId="0" fontId="7" fillId="6" borderId="0" applyNumberFormat="0" applyBorder="0" applyAlignment="0" applyProtection="0"/>
    <xf numFmtId="0" fontId="49" fillId="43" borderId="0" applyBorder="0" applyProtection="0"/>
    <xf numFmtId="0" fontId="7" fillId="11" borderId="0" applyNumberFormat="0" applyBorder="0" applyAlignment="0" applyProtection="0"/>
    <xf numFmtId="0" fontId="50" fillId="47" borderId="0" applyBorder="0" applyProtection="0"/>
    <xf numFmtId="0" fontId="8" fillId="16" borderId="0" applyNumberFormat="0" applyBorder="0" applyAlignment="0" applyProtection="0"/>
    <xf numFmtId="0" fontId="50" fillId="42" borderId="0" applyBorder="0" applyProtection="0"/>
    <xf numFmtId="0" fontId="8" fillId="9" borderId="0" applyNumberFormat="0" applyBorder="0" applyAlignment="0" applyProtection="0"/>
    <xf numFmtId="0" fontId="50" fillId="44" borderId="0" applyBorder="0" applyProtection="0"/>
    <xf numFmtId="0" fontId="8" fillId="12" borderId="0" applyNumberFormat="0" applyBorder="0" applyAlignment="0" applyProtection="0"/>
    <xf numFmtId="0" fontId="50" fillId="48" borderId="0" applyBorder="0" applyProtection="0"/>
    <xf numFmtId="0" fontId="8" fillId="17" borderId="0" applyNumberFormat="0" applyBorder="0" applyAlignment="0" applyProtection="0"/>
    <xf numFmtId="0" fontId="50" fillId="49" borderId="0" applyBorder="0" applyProtection="0"/>
    <xf numFmtId="0" fontId="8" fillId="18" borderId="0" applyNumberFormat="0" applyBorder="0" applyAlignment="0" applyProtection="0"/>
    <xf numFmtId="0" fontId="50" fillId="50" borderId="0" applyBorder="0" applyProtection="0"/>
    <xf numFmtId="0" fontId="8" fillId="19" borderId="0" applyNumberFormat="0" applyBorder="0" applyAlignment="0" applyProtection="0"/>
    <xf numFmtId="0" fontId="50" fillId="39" borderId="0" applyBorder="0" applyProtection="0"/>
    <xf numFmtId="0" fontId="8" fillId="6" borderId="0" applyNumberFormat="0" applyBorder="0" applyAlignment="0" applyProtection="0"/>
    <xf numFmtId="0" fontId="50" fillId="51" borderId="0" applyBorder="0" applyProtection="0"/>
    <xf numFmtId="0" fontId="8" fillId="20" borderId="0" applyNumberFormat="0" applyBorder="0" applyAlignment="0" applyProtection="0"/>
    <xf numFmtId="0" fontId="50" fillId="45" borderId="0" applyBorder="0" applyProtection="0"/>
    <xf numFmtId="0" fontId="8" fillId="13" borderId="0" applyNumberFormat="0" applyBorder="0" applyAlignment="0" applyProtection="0"/>
    <xf numFmtId="0" fontId="50" fillId="36" borderId="0" applyBorder="0" applyProtection="0"/>
    <xf numFmtId="0" fontId="8" fillId="3" borderId="0" applyNumberFormat="0" applyBorder="0" applyAlignment="0" applyProtection="0"/>
    <xf numFmtId="0" fontId="50" fillId="39" borderId="0" applyBorder="0" applyProtection="0"/>
    <xf numFmtId="0" fontId="8" fillId="6" borderId="0" applyNumberFormat="0" applyBorder="0" applyAlignment="0" applyProtection="0"/>
    <xf numFmtId="0" fontId="50" fillId="42" borderId="0" applyBorder="0" applyProtection="0"/>
    <xf numFmtId="0" fontId="8" fillId="9" borderId="0" applyNumberFormat="0" applyBorder="0" applyAlignment="0" applyProtection="0"/>
    <xf numFmtId="0" fontId="50" fillId="52" borderId="0" applyBorder="0" applyProtection="0"/>
    <xf numFmtId="0" fontId="8" fillId="22" borderId="0" applyNumberFormat="0" applyBorder="0" applyAlignment="0" applyProtection="0"/>
    <xf numFmtId="0" fontId="50" fillId="53" borderId="0" applyBorder="0" applyProtection="0"/>
    <xf numFmtId="0" fontId="8" fillId="23" borderId="0" applyNumberFormat="0" applyBorder="0" applyAlignment="0" applyProtection="0"/>
    <xf numFmtId="0" fontId="50" fillId="54" borderId="0" applyBorder="0" applyProtection="0"/>
    <xf numFmtId="0" fontId="8" fillId="21" borderId="0" applyNumberFormat="0" applyBorder="0" applyAlignment="0" applyProtection="0"/>
    <xf numFmtId="0" fontId="50" fillId="48" borderId="0" applyBorder="0" applyProtection="0"/>
    <xf numFmtId="0" fontId="8" fillId="17" borderId="0" applyNumberFormat="0" applyBorder="0" applyAlignment="0" applyProtection="0"/>
    <xf numFmtId="0" fontId="50" fillId="49" borderId="0" applyBorder="0" applyProtection="0"/>
    <xf numFmtId="0" fontId="8" fillId="18" borderId="0" applyNumberFormat="0" applyBorder="0" applyAlignment="0" applyProtection="0"/>
    <xf numFmtId="0" fontId="50" fillId="51" borderId="0" applyBorder="0" applyProtection="0"/>
    <xf numFmtId="0" fontId="8" fillId="20" borderId="0" applyNumberFormat="0" applyBorder="0" applyAlignment="0" applyProtection="0"/>
    <xf numFmtId="0" fontId="51" fillId="36" borderId="0" applyBorder="0" applyProtection="0"/>
    <xf numFmtId="0" fontId="52" fillId="39" borderId="0" applyBorder="0" applyProtection="0"/>
    <xf numFmtId="0" fontId="9" fillId="6" borderId="0" applyNumberFormat="0" applyBorder="0" applyAlignment="0" applyProtection="0"/>
    <xf numFmtId="0" fontId="53" fillId="55" borderId="40" applyProtection="0"/>
    <xf numFmtId="0" fontId="10" fillId="14" borderId="36" applyNumberFormat="0" applyAlignment="0" applyProtection="0"/>
    <xf numFmtId="0" fontId="54" fillId="56" borderId="40" applyProtection="0"/>
    <xf numFmtId="0" fontId="24" fillId="10" borderId="36" applyNumberFormat="0" applyAlignment="0" applyProtection="0"/>
    <xf numFmtId="0" fontId="55" fillId="57" borderId="41" applyProtection="0"/>
    <xf numFmtId="0" fontId="11" fillId="24" borderId="2" applyNumberFormat="0" applyAlignment="0" applyProtection="0"/>
    <xf numFmtId="0" fontId="56" fillId="0" borderId="42" applyProtection="0"/>
    <xf numFmtId="0" fontId="17" fillId="0" borderId="4" applyNumberFormat="0" applyFill="0" applyAlignment="0" applyProtection="0"/>
    <xf numFmtId="0" fontId="55" fillId="57" borderId="41" applyProtection="0"/>
    <xf numFmtId="0" fontId="11" fillId="24" borderId="2" applyNumberFormat="0" applyAlignment="0" applyProtection="0"/>
    <xf numFmtId="0" fontId="50" fillId="58" borderId="0" applyBorder="0" applyProtection="0"/>
    <xf numFmtId="0" fontId="8" fillId="25" borderId="0" applyNumberFormat="0" applyBorder="0" applyAlignment="0" applyProtection="0"/>
    <xf numFmtId="0" fontId="50" fillId="51" borderId="0" applyBorder="0" applyProtection="0"/>
    <xf numFmtId="0" fontId="8" fillId="20" borderId="0" applyNumberFormat="0" applyBorder="0" applyAlignment="0" applyProtection="0"/>
    <xf numFmtId="0" fontId="50" fillId="45" borderId="0" applyBorder="0" applyProtection="0"/>
    <xf numFmtId="0" fontId="8" fillId="13" borderId="0" applyNumberFormat="0" applyBorder="0" applyAlignment="0" applyProtection="0"/>
    <xf numFmtId="0" fontId="50" fillId="59" borderId="0" applyBorder="0" applyProtection="0"/>
    <xf numFmtId="0" fontId="8" fillId="26" borderId="0" applyNumberFormat="0" applyBorder="0" applyAlignment="0" applyProtection="0"/>
    <xf numFmtId="0" fontId="50" fillId="49" borderId="0" applyBorder="0" applyProtection="0"/>
    <xf numFmtId="0" fontId="8" fillId="18" borderId="0" applyNumberFormat="0" applyBorder="0" applyAlignment="0" applyProtection="0"/>
    <xf numFmtId="0" fontId="50" fillId="53" borderId="0" applyBorder="0" applyProtection="0"/>
    <xf numFmtId="0" fontId="8" fillId="23" borderId="0" applyNumberFormat="0" applyBorder="0" applyAlignment="0" applyProtection="0"/>
    <xf numFmtId="0" fontId="57" fillId="46" borderId="40" applyProtection="0"/>
    <xf numFmtId="0" fontId="13" fillId="15" borderId="36" applyNumberFormat="0" applyAlignment="0" applyProtection="0"/>
    <xf numFmtId="0" fontId="58" fillId="0" borderId="0" applyBorder="0" applyProtection="0"/>
    <xf numFmtId="0" fontId="18" fillId="0" borderId="0" applyNumberFormat="0" applyFill="0" applyBorder="0" applyAlignment="0" applyProtection="0"/>
    <xf numFmtId="0" fontId="52" fillId="37" borderId="0" applyBorder="0" applyProtection="0"/>
    <xf numFmtId="0" fontId="59" fillId="0" borderId="43" applyProtection="0"/>
    <xf numFmtId="0" fontId="60" fillId="0" borderId="44" applyProtection="0"/>
    <xf numFmtId="0" fontId="61" fillId="0" borderId="45" applyProtection="0"/>
    <xf numFmtId="0" fontId="22" fillId="0" borderId="7" applyNumberFormat="0" applyFill="0" applyAlignment="0" applyProtection="0"/>
    <xf numFmtId="0" fontId="61" fillId="0" borderId="0" applyBorder="0" applyProtection="0"/>
    <xf numFmtId="0" fontId="22" fillId="0" borderId="0" applyNumberFormat="0" applyFill="0" applyBorder="0" applyAlignment="0" applyProtection="0"/>
    <xf numFmtId="0" fontId="51" fillId="38" borderId="0" applyBorder="0" applyProtection="0"/>
    <xf numFmtId="0" fontId="14" fillId="5" borderId="0" applyNumberFormat="0" applyBorder="0" applyAlignment="0" applyProtection="0"/>
    <xf numFmtId="0" fontId="57" fillId="40" borderId="40" applyProtection="0"/>
    <xf numFmtId="0" fontId="13" fillId="7" borderId="36" applyNumberFormat="0" applyAlignment="0" applyProtection="0"/>
    <xf numFmtId="0" fontId="62" fillId="0" borderId="46" applyProtection="0"/>
    <xf numFmtId="0" fontId="12" fillId="0" borderId="3" applyNumberFormat="0" applyFill="0" applyAlignment="0" applyProtection="0"/>
    <xf numFmtId="164" fontId="33" fillId="0" borderId="0" applyBorder="0" applyProtection="0"/>
    <xf numFmtId="164" fontId="33" fillId="0" borderId="0" applyBorder="0" applyProtection="0"/>
    <xf numFmtId="164" fontId="4" fillId="0" borderId="0" applyFill="0" applyBorder="0" applyAlignment="0" applyProtection="0"/>
    <xf numFmtId="170" fontId="33" fillId="0" borderId="0" applyBorder="0" applyProtection="0"/>
    <xf numFmtId="170" fontId="33" fillId="0" borderId="0" applyBorder="0" applyProtection="0"/>
    <xf numFmtId="0" fontId="63" fillId="46" borderId="0" applyBorder="0" applyProtection="0"/>
    <xf numFmtId="0" fontId="25" fillId="15" borderId="0" applyNumberFormat="0" applyBorder="0" applyAlignment="0" applyProtection="0"/>
    <xf numFmtId="0" fontId="64" fillId="46" borderId="0" applyBorder="0" applyProtection="0"/>
    <xf numFmtId="0" fontId="33" fillId="0" borderId="0"/>
    <xf numFmtId="0" fontId="33" fillId="0" borderId="0"/>
    <xf numFmtId="0" fontId="4" fillId="0" borderId="0"/>
    <xf numFmtId="0" fontId="33" fillId="0" borderId="0"/>
    <xf numFmtId="0" fontId="2" fillId="0" borderId="0"/>
    <xf numFmtId="0" fontId="4" fillId="0" borderId="0"/>
    <xf numFmtId="0" fontId="5" fillId="0" borderId="0"/>
    <xf numFmtId="0" fontId="4" fillId="0" borderId="0"/>
    <xf numFmtId="0" fontId="33" fillId="0" borderId="0"/>
    <xf numFmtId="0" fontId="33" fillId="0" borderId="0"/>
    <xf numFmtId="0" fontId="4" fillId="0" borderId="0"/>
    <xf numFmtId="0" fontId="49" fillId="0" borderId="0"/>
    <xf numFmtId="0" fontId="49" fillId="0" borderId="0"/>
    <xf numFmtId="0" fontId="2" fillId="0" borderId="0"/>
    <xf numFmtId="0" fontId="4" fillId="0" borderId="0"/>
    <xf numFmtId="0" fontId="2" fillId="0" borderId="0"/>
    <xf numFmtId="0" fontId="33" fillId="0" borderId="0"/>
    <xf numFmtId="0" fontId="4" fillId="0" borderId="0"/>
    <xf numFmtId="0" fontId="33" fillId="43" borderId="47" applyProtection="0"/>
    <xf numFmtId="0" fontId="4" fillId="11" borderId="37" applyNumberFormat="0" applyFont="0" applyAlignment="0" applyProtection="0"/>
    <xf numFmtId="0" fontId="33" fillId="43" borderId="47" applyProtection="0"/>
    <xf numFmtId="0" fontId="33" fillId="43" borderId="47" applyProtection="0"/>
    <xf numFmtId="0" fontId="4" fillId="11" borderId="37" applyNumberFormat="0" applyFont="0" applyAlignment="0" applyProtection="0"/>
    <xf numFmtId="0" fontId="7" fillId="11" borderId="37" applyNumberFormat="0" applyFont="0" applyAlignment="0" applyProtection="0"/>
    <xf numFmtId="0" fontId="33" fillId="43" borderId="47" applyProtection="0"/>
    <xf numFmtId="0" fontId="65" fillId="55" borderId="48" applyProtection="0"/>
    <xf numFmtId="0" fontId="16" fillId="14" borderId="38" applyNumberFormat="0" applyAlignment="0" applyProtection="0"/>
    <xf numFmtId="9" fontId="4" fillId="0" borderId="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65" fillId="56" borderId="48" applyProtection="0"/>
    <xf numFmtId="0" fontId="16" fillId="10" borderId="38" applyNumberFormat="0" applyAlignment="0" applyProtection="0"/>
    <xf numFmtId="0" fontId="56" fillId="0" borderId="0" applyBorder="0" applyProtection="0"/>
    <xf numFmtId="0" fontId="17" fillId="0" borderId="0" applyNumberFormat="0" applyFill="0" applyBorder="0" applyAlignment="0" applyProtection="0"/>
    <xf numFmtId="0" fontId="58" fillId="0" borderId="0" applyBorder="0" applyProtection="0"/>
    <xf numFmtId="0" fontId="18" fillId="0" borderId="0" applyNumberFormat="0" applyFill="0" applyBorder="0" applyAlignment="0" applyProtection="0"/>
    <xf numFmtId="0" fontId="66" fillId="0" borderId="0" applyBorder="0" applyProtection="0"/>
    <xf numFmtId="0" fontId="23" fillId="0" borderId="0" applyNumberFormat="0" applyFill="0" applyBorder="0" applyAlignment="0" applyProtection="0"/>
    <xf numFmtId="0" fontId="67" fillId="0" borderId="49" applyProtection="0"/>
    <xf numFmtId="0" fontId="27" fillId="0" borderId="10" applyNumberFormat="0" applyFill="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9" fillId="0" borderId="50" applyProtection="0"/>
    <xf numFmtId="0" fontId="28" fillId="0" borderId="11" applyNumberFormat="0" applyFill="0" applyAlignment="0" applyProtection="0"/>
    <xf numFmtId="0" fontId="70" fillId="0" borderId="51" applyProtection="0"/>
    <xf numFmtId="0" fontId="29" fillId="0" borderId="12" applyNumberFormat="0" applyFill="0" applyAlignment="0" applyProtection="0"/>
    <xf numFmtId="0" fontId="70" fillId="0" borderId="0" applyBorder="0" applyProtection="0"/>
    <xf numFmtId="0" fontId="29"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68" fillId="0" borderId="0" applyBorder="0" applyProtection="0"/>
    <xf numFmtId="0" fontId="26" fillId="0" borderId="0" applyNumberFormat="0" applyFill="0" applyBorder="0" applyAlignment="0" applyProtection="0"/>
    <xf numFmtId="0" fontId="71" fillId="0" borderId="52" applyProtection="0"/>
    <xf numFmtId="0" fontId="19" fillId="0" borderId="3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0" fontId="56" fillId="0" borderId="0" applyBorder="0" applyProtection="0"/>
    <xf numFmtId="0" fontId="17" fillId="0" borderId="0" applyNumberFormat="0" applyFill="0" applyBorder="0" applyAlignment="0" applyProtection="0"/>
    <xf numFmtId="0" fontId="10" fillId="14" borderId="36" applyNumberFormat="0" applyAlignment="0" applyProtection="0"/>
    <xf numFmtId="0" fontId="24" fillId="10" borderId="36" applyNumberFormat="0" applyAlignment="0" applyProtection="0"/>
    <xf numFmtId="0" fontId="13" fillId="15" borderId="36" applyNumberFormat="0" applyAlignment="0" applyProtection="0"/>
    <xf numFmtId="0" fontId="13" fillId="7" borderId="36" applyNumberFormat="0" applyAlignment="0" applyProtection="0"/>
    <xf numFmtId="0" fontId="2" fillId="0" borderId="0"/>
    <xf numFmtId="0" fontId="2" fillId="0" borderId="0"/>
    <xf numFmtId="0" fontId="4" fillId="11" borderId="37" applyNumberFormat="0" applyFont="0" applyAlignment="0" applyProtection="0"/>
    <xf numFmtId="0" fontId="4" fillId="11" borderId="37" applyNumberFormat="0" applyFont="0" applyAlignment="0" applyProtection="0"/>
    <xf numFmtId="0" fontId="7" fillId="11" borderId="37" applyNumberFormat="0" applyFont="0" applyAlignment="0" applyProtection="0"/>
    <xf numFmtId="0" fontId="16" fillId="14" borderId="53" applyNumberFormat="0" applyAlignment="0" applyProtection="0"/>
    <xf numFmtId="0" fontId="16" fillId="10" borderId="53" applyNumberFormat="0" applyAlignment="0" applyProtection="0"/>
    <xf numFmtId="0" fontId="19" fillId="0" borderId="54"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ill="0" applyBorder="0" applyAlignment="0" applyProtection="0"/>
    <xf numFmtId="44" fontId="4" fillId="0" borderId="0" applyFill="0" applyBorder="0" applyAlignment="0" applyProtection="0"/>
    <xf numFmtId="43" fontId="4" fillId="0" borderId="0" applyFont="0" applyFill="0" applyBorder="0" applyAlignment="0" applyProtection="0"/>
    <xf numFmtId="0" fontId="2" fillId="0" borderId="0"/>
    <xf numFmtId="9" fontId="2" fillId="0" borderId="0" applyFont="0" applyFill="0" applyBorder="0" applyAlignment="0" applyProtection="0"/>
    <xf numFmtId="0" fontId="10" fillId="14" borderId="55" applyNumberFormat="0" applyAlignment="0" applyProtection="0"/>
    <xf numFmtId="0" fontId="24" fillId="10" borderId="55" applyNumberFormat="0" applyAlignment="0" applyProtection="0"/>
    <xf numFmtId="0" fontId="13" fillId="15" borderId="55" applyNumberFormat="0" applyAlignment="0" applyProtection="0"/>
    <xf numFmtId="0" fontId="13" fillId="7" borderId="55" applyNumberFormat="0" applyAlignment="0" applyProtection="0"/>
    <xf numFmtId="0" fontId="2" fillId="0" borderId="0"/>
    <xf numFmtId="0" fontId="2" fillId="0" borderId="0"/>
    <xf numFmtId="0" fontId="2" fillId="0" borderId="0"/>
    <xf numFmtId="0" fontId="4" fillId="11" borderId="56" applyNumberFormat="0" applyFont="0" applyAlignment="0" applyProtection="0"/>
    <xf numFmtId="0" fontId="4" fillId="11" borderId="56" applyNumberFormat="0" applyFont="0" applyAlignment="0" applyProtection="0"/>
    <xf numFmtId="0" fontId="7" fillId="11" borderId="56" applyNumberFormat="0" applyFont="0" applyAlignment="0" applyProtection="0"/>
    <xf numFmtId="0" fontId="16" fillId="14" borderId="53" applyNumberFormat="0" applyAlignment="0" applyProtection="0"/>
    <xf numFmtId="9" fontId="2" fillId="0" borderId="0" applyFont="0" applyFill="0" applyBorder="0" applyAlignment="0" applyProtection="0"/>
    <xf numFmtId="0" fontId="16" fillId="10" borderId="53" applyNumberFormat="0" applyAlignment="0" applyProtection="0"/>
    <xf numFmtId="0" fontId="19" fillId="0" borderId="5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0"/>
    <xf numFmtId="0" fontId="2" fillId="0" borderId="0"/>
    <xf numFmtId="9" fontId="2" fillId="0" borderId="0" applyFont="0" applyFill="0" applyBorder="0" applyAlignment="0" applyProtection="0"/>
    <xf numFmtId="43" fontId="4" fillId="0" borderId="0" applyFont="0" applyFill="0" applyBorder="0" applyAlignment="0" applyProtection="0"/>
    <xf numFmtId="0" fontId="10" fillId="14" borderId="65" applyNumberFormat="0" applyAlignment="0" applyProtection="0"/>
    <xf numFmtId="0" fontId="24" fillId="10" borderId="65" applyNumberFormat="0" applyAlignment="0" applyProtection="0"/>
    <xf numFmtId="0" fontId="13" fillId="15" borderId="65" applyNumberFormat="0" applyAlignment="0" applyProtection="0"/>
    <xf numFmtId="0" fontId="13" fillId="7" borderId="65" applyNumberFormat="0" applyAlignment="0" applyProtection="0"/>
    <xf numFmtId="0" fontId="4" fillId="11" borderId="66" applyNumberFormat="0" applyFont="0" applyAlignment="0" applyProtection="0"/>
    <xf numFmtId="0" fontId="4" fillId="11" borderId="66" applyNumberFormat="0" applyFont="0" applyAlignment="0" applyProtection="0"/>
    <xf numFmtId="0" fontId="7" fillId="11" borderId="66" applyNumberFormat="0" applyFont="0" applyAlignment="0" applyProtection="0"/>
    <xf numFmtId="0" fontId="16" fillId="14" borderId="67" applyNumberFormat="0" applyAlignment="0" applyProtection="0"/>
    <xf numFmtId="0" fontId="16" fillId="10" borderId="67" applyNumberFormat="0" applyAlignment="0" applyProtection="0"/>
    <xf numFmtId="0" fontId="19" fillId="0" borderId="68" applyNumberFormat="0" applyFill="0" applyAlignment="0" applyProtection="0"/>
    <xf numFmtId="0" fontId="10" fillId="14" borderId="65" applyNumberFormat="0" applyAlignment="0" applyProtection="0"/>
    <xf numFmtId="0" fontId="24" fillId="10" borderId="65" applyNumberFormat="0" applyAlignment="0" applyProtection="0"/>
    <xf numFmtId="0" fontId="13" fillId="15" borderId="65" applyNumberFormat="0" applyAlignment="0" applyProtection="0"/>
    <xf numFmtId="0" fontId="13" fillId="7" borderId="65" applyNumberFormat="0" applyAlignment="0" applyProtection="0"/>
    <xf numFmtId="0" fontId="4" fillId="11" borderId="66" applyNumberFormat="0" applyFont="0" applyAlignment="0" applyProtection="0"/>
    <xf numFmtId="0" fontId="4" fillId="11" borderId="66" applyNumberFormat="0" applyFont="0" applyAlignment="0" applyProtection="0"/>
    <xf numFmtId="0" fontId="7" fillId="11" borderId="66" applyNumberFormat="0" applyFont="0" applyAlignment="0" applyProtection="0"/>
    <xf numFmtId="0" fontId="16" fillId="14" borderId="67" applyNumberFormat="0" applyAlignment="0" applyProtection="0"/>
    <xf numFmtId="0" fontId="16" fillId="10" borderId="67" applyNumberFormat="0" applyAlignment="0" applyProtection="0"/>
    <xf numFmtId="0" fontId="19" fillId="0" borderId="68" applyNumberFormat="0" applyFill="0" applyAlignment="0" applyProtection="0"/>
    <xf numFmtId="0" fontId="10" fillId="14" borderId="65" applyNumberFormat="0" applyAlignment="0" applyProtection="0"/>
    <xf numFmtId="0" fontId="24" fillId="10" borderId="65" applyNumberFormat="0" applyAlignment="0" applyProtection="0"/>
    <xf numFmtId="0" fontId="13" fillId="15" borderId="65" applyNumberFormat="0" applyAlignment="0" applyProtection="0"/>
    <xf numFmtId="0" fontId="13" fillId="7" borderId="65" applyNumberFormat="0" applyAlignment="0" applyProtection="0"/>
    <xf numFmtId="0" fontId="4" fillId="11" borderId="66" applyNumberFormat="0" applyFont="0" applyAlignment="0" applyProtection="0"/>
    <xf numFmtId="0" fontId="4" fillId="11" borderId="66" applyNumberFormat="0" applyFont="0" applyAlignment="0" applyProtection="0"/>
    <xf numFmtId="0" fontId="7" fillId="11" borderId="66" applyNumberFormat="0" applyFont="0" applyAlignment="0" applyProtection="0"/>
    <xf numFmtId="0" fontId="16" fillId="14" borderId="67" applyNumberFormat="0" applyAlignment="0" applyProtection="0"/>
    <xf numFmtId="0" fontId="16" fillId="10" borderId="67" applyNumberFormat="0" applyAlignment="0" applyProtection="0"/>
    <xf numFmtId="0" fontId="19" fillId="0" borderId="68" applyNumberFormat="0" applyFill="0" applyAlignment="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598">
    <xf numFmtId="0" fontId="0" fillId="0" borderId="0" xfId="0"/>
    <xf numFmtId="0" fontId="33" fillId="0" borderId="0" xfId="106" applyProtection="1">
      <protection locked="0"/>
    </xf>
    <xf numFmtId="0" fontId="37" fillId="0" borderId="0" xfId="106" applyFont="1" applyAlignment="1" applyProtection="1">
      <alignment horizontal="center"/>
      <protection locked="0"/>
    </xf>
    <xf numFmtId="0" fontId="37" fillId="0" borderId="0" xfId="106" applyFont="1" applyAlignment="1">
      <alignment horizontal="center"/>
    </xf>
    <xf numFmtId="166" fontId="35" fillId="0" borderId="0" xfId="106" applyNumberFormat="1" applyFont="1" applyAlignment="1">
      <alignment horizontal="center" vertical="center" wrapText="1"/>
    </xf>
    <xf numFmtId="4" fontId="35" fillId="0" borderId="0" xfId="106" applyNumberFormat="1" applyFont="1" applyAlignment="1">
      <alignment horizontal="right" vertical="center" wrapText="1"/>
    </xf>
    <xf numFmtId="4" fontId="35" fillId="0" borderId="0" xfId="106" applyNumberFormat="1" applyFont="1" applyAlignment="1">
      <alignment horizontal="center" vertical="center" wrapText="1"/>
    </xf>
    <xf numFmtId="0" fontId="33" fillId="0" borderId="0" xfId="106"/>
    <xf numFmtId="0" fontId="35" fillId="0" borderId="0" xfId="106" applyFont="1" applyAlignment="1">
      <alignment vertical="center" wrapText="1"/>
    </xf>
    <xf numFmtId="0" fontId="35" fillId="0" borderId="0" xfId="106" applyFont="1" applyAlignment="1">
      <alignment horizontal="center" vertical="center" wrapText="1"/>
    </xf>
    <xf numFmtId="0" fontId="36" fillId="0" borderId="0" xfId="106" applyFont="1" applyAlignment="1">
      <alignment horizontal="center" vertical="center" wrapText="1"/>
    </xf>
    <xf numFmtId="166" fontId="36" fillId="0" borderId="0" xfId="106" applyNumberFormat="1" applyFont="1" applyAlignment="1">
      <alignment horizontal="center" vertical="center" wrapText="1"/>
    </xf>
    <xf numFmtId="4" fontId="36" fillId="0" borderId="0" xfId="106" applyNumberFormat="1" applyFont="1" applyAlignment="1">
      <alignment horizontal="right" vertical="center" wrapText="1"/>
    </xf>
    <xf numFmtId="0" fontId="36" fillId="0" borderId="0" xfId="106" applyFont="1" applyAlignment="1">
      <alignment vertical="center" wrapText="1"/>
    </xf>
    <xf numFmtId="4" fontId="35" fillId="0" borderId="0" xfId="106" applyNumberFormat="1" applyFont="1" applyAlignment="1">
      <alignment vertical="center" wrapText="1"/>
    </xf>
    <xf numFmtId="4" fontId="36" fillId="0" borderId="0" xfId="106" applyNumberFormat="1" applyFont="1" applyAlignment="1">
      <alignment horizontal="center" vertical="center" wrapText="1"/>
    </xf>
    <xf numFmtId="2" fontId="40" fillId="0" borderId="0" xfId="107" applyNumberFormat="1" applyFont="1" applyAlignment="1">
      <alignment vertical="center"/>
    </xf>
    <xf numFmtId="0" fontId="33" fillId="0" borderId="0" xfId="107"/>
    <xf numFmtId="2" fontId="33" fillId="0" borderId="0" xfId="107" applyNumberFormat="1" applyAlignment="1">
      <alignment vertical="center"/>
    </xf>
    <xf numFmtId="2" fontId="42" fillId="0" borderId="0" xfId="107" applyNumberFormat="1" applyFont="1" applyAlignment="1">
      <alignment vertical="center"/>
    </xf>
    <xf numFmtId="4" fontId="33" fillId="0" borderId="0" xfId="107" applyNumberFormat="1"/>
    <xf numFmtId="0" fontId="33" fillId="0" borderId="0" xfId="107" applyAlignment="1">
      <alignment horizontal="center"/>
    </xf>
    <xf numFmtId="2" fontId="43" fillId="0" borderId="24" xfId="107" applyNumberFormat="1" applyFont="1" applyBorder="1" applyAlignment="1">
      <alignment horizontal="center" vertical="center"/>
    </xf>
    <xf numFmtId="4" fontId="36" fillId="30" borderId="26" xfId="107" applyNumberFormat="1" applyFont="1" applyFill="1" applyBorder="1" applyAlignment="1">
      <alignment vertical="center" wrapText="1"/>
    </xf>
    <xf numFmtId="2" fontId="35" fillId="30" borderId="24" xfId="107" applyNumberFormat="1" applyFont="1" applyFill="1" applyBorder="1" applyAlignment="1">
      <alignment horizontal="center" vertical="center"/>
    </xf>
    <xf numFmtId="2" fontId="35" fillId="0" borderId="23" xfId="107" applyNumberFormat="1" applyFont="1" applyBorder="1" applyAlignment="1">
      <alignment horizontal="center" vertical="center"/>
    </xf>
    <xf numFmtId="168" fontId="35" fillId="0" borderId="24" xfId="107" applyNumberFormat="1" applyFont="1" applyBorder="1" applyAlignment="1">
      <alignment horizontal="center" vertical="center"/>
    </xf>
    <xf numFmtId="0" fontId="35" fillId="0" borderId="24" xfId="107" applyFont="1" applyBorder="1" applyAlignment="1">
      <alignment horizontal="center" vertical="center"/>
    </xf>
    <xf numFmtId="2" fontId="35" fillId="28" borderId="24" xfId="0" applyNumberFormat="1" applyFont="1" applyFill="1" applyBorder="1" applyAlignment="1">
      <alignment horizontal="center" vertical="center"/>
    </xf>
    <xf numFmtId="0" fontId="35" fillId="28" borderId="24" xfId="0" applyFont="1" applyFill="1" applyBorder="1" applyAlignment="1">
      <alignment horizontal="left" vertical="center" wrapText="1"/>
    </xf>
    <xf numFmtId="4" fontId="36" fillId="28" borderId="24" xfId="0" applyNumberFormat="1" applyFont="1" applyFill="1" applyBorder="1" applyAlignment="1">
      <alignment horizontal="center" vertical="center"/>
    </xf>
    <xf numFmtId="2" fontId="35" fillId="0" borderId="24" xfId="107" applyNumberFormat="1" applyFont="1" applyBorder="1" applyAlignment="1">
      <alignment horizontal="center" vertical="center"/>
    </xf>
    <xf numFmtId="2" fontId="35" fillId="0" borderId="25" xfId="107" applyNumberFormat="1" applyFont="1" applyBorder="1" applyAlignment="1">
      <alignment horizontal="center" vertical="center"/>
    </xf>
    <xf numFmtId="0" fontId="35" fillId="0" borderId="24" xfId="0" applyFont="1" applyBorder="1" applyAlignment="1">
      <alignment vertical="center"/>
    </xf>
    <xf numFmtId="4" fontId="35" fillId="0" borderId="24" xfId="107" applyNumberFormat="1" applyFont="1" applyBorder="1" applyAlignment="1">
      <alignment horizontal="right" vertical="center"/>
    </xf>
    <xf numFmtId="168" fontId="35" fillId="0" borderId="24" xfId="107" applyNumberFormat="1" applyFont="1" applyBorder="1" applyAlignment="1">
      <alignment horizontal="center"/>
    </xf>
    <xf numFmtId="0" fontId="35" fillId="0" borderId="24" xfId="0" applyFont="1" applyBorder="1" applyAlignment="1">
      <alignment vertical="center" wrapText="1"/>
    </xf>
    <xf numFmtId="4" fontId="35" fillId="0" borderId="69" xfId="107" applyNumberFormat="1" applyFont="1" applyBorder="1" applyAlignment="1">
      <alignment horizontal="right" vertical="center" wrapText="1"/>
    </xf>
    <xf numFmtId="0" fontId="35" fillId="0" borderId="69" xfId="0" applyFont="1" applyBorder="1" applyAlignment="1">
      <alignment vertical="center" wrapText="1"/>
    </xf>
    <xf numFmtId="168" fontId="35" fillId="0" borderId="69" xfId="107" applyNumberFormat="1" applyFont="1" applyBorder="1" applyAlignment="1">
      <alignment horizontal="center" vertical="center"/>
    </xf>
    <xf numFmtId="2" fontId="43" fillId="0" borderId="71" xfId="107" applyNumberFormat="1" applyFont="1" applyBorder="1" applyAlignment="1">
      <alignment horizontal="center" vertical="center"/>
    </xf>
    <xf numFmtId="2" fontId="35" fillId="0" borderId="71" xfId="107" applyNumberFormat="1" applyFont="1" applyBorder="1" applyAlignment="1">
      <alignment horizontal="center" vertical="center"/>
    </xf>
    <xf numFmtId="0" fontId="43" fillId="0" borderId="69" xfId="107" applyFont="1" applyBorder="1" applyAlignment="1">
      <alignment horizontal="center" vertical="center"/>
    </xf>
    <xf numFmtId="0" fontId="35" fillId="30" borderId="70" xfId="107" applyFont="1" applyFill="1" applyBorder="1" applyAlignment="1">
      <alignment horizontal="center" vertical="center" wrapText="1"/>
    </xf>
    <xf numFmtId="4" fontId="36" fillId="30" borderId="72" xfId="107" applyNumberFormat="1" applyFont="1" applyFill="1" applyBorder="1" applyAlignment="1">
      <alignment vertical="center" wrapText="1"/>
    </xf>
    <xf numFmtId="0" fontId="35" fillId="0" borderId="71" xfId="107" applyFont="1" applyBorder="1" applyAlignment="1">
      <alignment horizontal="center" vertical="top"/>
    </xf>
    <xf numFmtId="2" fontId="35" fillId="0" borderId="70" xfId="107" applyNumberFormat="1" applyFont="1" applyBorder="1" applyAlignment="1">
      <alignment horizontal="center" vertical="center"/>
    </xf>
    <xf numFmtId="0" fontId="35" fillId="0" borderId="72" xfId="107" applyFont="1" applyBorder="1" applyAlignment="1">
      <alignment horizontal="center" vertical="top"/>
    </xf>
    <xf numFmtId="4" fontId="35" fillId="0" borderId="69" xfId="107" applyNumberFormat="1" applyFont="1" applyBorder="1" applyAlignment="1">
      <alignment horizontal="right" vertical="center"/>
    </xf>
    <xf numFmtId="0" fontId="35" fillId="0" borderId="69" xfId="107" applyFont="1" applyBorder="1" applyAlignment="1">
      <alignment horizontal="center" vertical="center"/>
    </xf>
    <xf numFmtId="2" fontId="35" fillId="0" borderId="64" xfId="107" applyNumberFormat="1" applyFont="1" applyBorder="1" applyAlignment="1">
      <alignment horizontal="left" vertical="center"/>
    </xf>
    <xf numFmtId="2" fontId="35" fillId="0" borderId="69" xfId="107" applyNumberFormat="1" applyFont="1" applyBorder="1" applyAlignment="1">
      <alignment horizontal="left" vertical="center"/>
    </xf>
    <xf numFmtId="4" fontId="35" fillId="0" borderId="69" xfId="107" applyNumberFormat="1" applyFont="1" applyBorder="1" applyAlignment="1">
      <alignment horizontal="center" vertical="center"/>
    </xf>
    <xf numFmtId="4" fontId="43" fillId="0" borderId="69" xfId="107" applyNumberFormat="1" applyFont="1" applyBorder="1" applyAlignment="1">
      <alignment horizontal="center" vertical="center" wrapText="1"/>
    </xf>
    <xf numFmtId="2" fontId="43" fillId="0" borderId="70" xfId="107" applyNumberFormat="1" applyFont="1" applyBorder="1" applyAlignment="1">
      <alignment horizontal="center" vertical="center" wrapText="1"/>
    </xf>
    <xf numFmtId="2" fontId="35" fillId="0" borderId="64" xfId="107" applyNumberFormat="1" applyFont="1" applyBorder="1" applyAlignment="1">
      <alignment horizontal="left" vertical="center" wrapText="1"/>
    </xf>
    <xf numFmtId="2" fontId="43" fillId="0" borderId="69" xfId="107" applyNumberFormat="1" applyFont="1" applyBorder="1" applyAlignment="1">
      <alignment horizontal="center" vertical="center"/>
    </xf>
    <xf numFmtId="0" fontId="35" fillId="30" borderId="72" xfId="107" applyFont="1" applyFill="1" applyBorder="1" applyAlignment="1">
      <alignment horizontal="center" vertical="center" wrapText="1"/>
    </xf>
    <xf numFmtId="2" fontId="35" fillId="30" borderId="69" xfId="107" applyNumberFormat="1" applyFont="1" applyFill="1" applyBorder="1" applyAlignment="1">
      <alignment horizontal="center" vertical="center"/>
    </xf>
    <xf numFmtId="0" fontId="35" fillId="0" borderId="70" xfId="107" applyFont="1" applyBorder="1" applyAlignment="1">
      <alignment horizontal="right" vertical="top"/>
    </xf>
    <xf numFmtId="0" fontId="35" fillId="0" borderId="72" xfId="107" applyFont="1" applyBorder="1" applyAlignment="1">
      <alignment horizontal="right" vertical="top"/>
    </xf>
    <xf numFmtId="0" fontId="35" fillId="0" borderId="0" xfId="107" applyFont="1" applyAlignment="1">
      <alignment horizontal="right" vertical="top"/>
    </xf>
    <xf numFmtId="0" fontId="35" fillId="0" borderId="0" xfId="107" applyFont="1" applyAlignment="1">
      <alignment horizontal="center" vertical="top"/>
    </xf>
    <xf numFmtId="4" fontId="35" fillId="0" borderId="0" xfId="107" applyNumberFormat="1" applyFont="1" applyAlignment="1">
      <alignment horizontal="center" vertical="top"/>
    </xf>
    <xf numFmtId="0" fontId="4" fillId="0" borderId="0" xfId="107" applyFont="1"/>
    <xf numFmtId="4" fontId="4" fillId="0" borderId="0" xfId="107" applyNumberFormat="1" applyFont="1"/>
    <xf numFmtId="0" fontId="4" fillId="0" borderId="0" xfId="107" applyFont="1" applyAlignment="1">
      <alignment horizontal="center"/>
    </xf>
    <xf numFmtId="2" fontId="43" fillId="0" borderId="58" xfId="0" applyNumberFormat="1" applyFont="1" applyBorder="1" applyAlignment="1">
      <alignment horizontal="center" vertical="center"/>
    </xf>
    <xf numFmtId="2" fontId="35" fillId="0" borderId="58" xfId="0" applyNumberFormat="1" applyFont="1" applyBorder="1" applyAlignment="1">
      <alignment horizontal="center" vertical="center"/>
    </xf>
    <xf numFmtId="0" fontId="35" fillId="0" borderId="58" xfId="0" applyFont="1" applyBorder="1" applyAlignment="1">
      <alignment horizontal="center" vertical="center"/>
    </xf>
    <xf numFmtId="4" fontId="35" fillId="0" borderId="58" xfId="0" applyNumberFormat="1" applyFont="1" applyBorder="1" applyAlignment="1">
      <alignment horizontal="center" vertical="center"/>
    </xf>
    <xf numFmtId="2" fontId="35" fillId="0" borderId="58" xfId="0" applyNumberFormat="1" applyFont="1" applyBorder="1" applyAlignment="1">
      <alignment vertical="center" wrapText="1"/>
    </xf>
    <xf numFmtId="168" fontId="35" fillId="0" borderId="58" xfId="0" applyNumberFormat="1" applyFont="1" applyBorder="1" applyAlignment="1">
      <alignment horizontal="right" vertical="center"/>
    </xf>
    <xf numFmtId="2" fontId="35" fillId="28" borderId="58" xfId="0" applyNumberFormat="1" applyFont="1" applyFill="1" applyBorder="1" applyAlignment="1">
      <alignment horizontal="center" vertical="center"/>
    </xf>
    <xf numFmtId="2" fontId="35" fillId="0" borderId="69" xfId="107" applyNumberFormat="1" applyFont="1" applyBorder="1" applyAlignment="1">
      <alignment horizontal="center" vertical="center"/>
    </xf>
    <xf numFmtId="2" fontId="35" fillId="0" borderId="69" xfId="107" applyNumberFormat="1" applyFont="1" applyBorder="1" applyAlignment="1">
      <alignment horizontal="left" vertical="center" wrapText="1"/>
    </xf>
    <xf numFmtId="2" fontId="35" fillId="0" borderId="69" xfId="107" applyNumberFormat="1" applyFont="1" applyBorder="1" applyAlignment="1">
      <alignment horizontal="right" vertical="center" wrapText="1"/>
    </xf>
    <xf numFmtId="2" fontId="43" fillId="0" borderId="69" xfId="107" applyNumberFormat="1" applyFont="1" applyBorder="1" applyAlignment="1">
      <alignment horizontal="right" vertical="center" wrapText="1"/>
    </xf>
    <xf numFmtId="0" fontId="35" fillId="0" borderId="73" xfId="106" applyFont="1" applyBorder="1" applyAlignment="1">
      <alignment horizontal="center" vertical="center" wrapText="1"/>
    </xf>
    <xf numFmtId="0" fontId="35" fillId="0" borderId="74" xfId="106" applyFont="1" applyBorder="1" applyAlignment="1">
      <alignment horizontal="center" vertical="center" wrapText="1"/>
    </xf>
    <xf numFmtId="0" fontId="39" fillId="0" borderId="74" xfId="0" applyFont="1" applyBorder="1" applyAlignment="1">
      <alignment horizontal="center" vertical="center" wrapText="1"/>
    </xf>
    <xf numFmtId="4" fontId="35" fillId="0" borderId="74" xfId="106" applyNumberFormat="1" applyFont="1" applyBorder="1" applyAlignment="1">
      <alignment horizontal="center" vertical="center" wrapText="1"/>
    </xf>
    <xf numFmtId="10" fontId="35" fillId="0" borderId="74" xfId="106" applyNumberFormat="1" applyFont="1" applyBorder="1" applyAlignment="1">
      <alignment horizontal="center" vertical="center" wrapText="1"/>
    </xf>
    <xf numFmtId="4" fontId="35" fillId="29" borderId="74" xfId="106" applyNumberFormat="1" applyFont="1" applyFill="1" applyBorder="1" applyAlignment="1">
      <alignment horizontal="center" vertical="center" wrapText="1"/>
    </xf>
    <xf numFmtId="0" fontId="36" fillId="0" borderId="74" xfId="106" applyFont="1" applyBorder="1" applyAlignment="1">
      <alignment horizontal="center" vertical="center" wrapText="1"/>
    </xf>
    <xf numFmtId="166" fontId="36" fillId="0" borderId="74" xfId="106" applyNumberFormat="1" applyFont="1" applyBorder="1" applyAlignment="1">
      <alignment horizontal="center" vertical="center" wrapText="1"/>
    </xf>
    <xf numFmtId="4" fontId="36" fillId="0" borderId="74" xfId="106" applyNumberFormat="1" applyFont="1" applyBorder="1" applyAlignment="1">
      <alignment horizontal="center" vertical="center" wrapText="1"/>
    </xf>
    <xf numFmtId="4" fontId="36" fillId="29" borderId="74" xfId="106" applyNumberFormat="1" applyFont="1" applyFill="1" applyBorder="1" applyAlignment="1">
      <alignment horizontal="center" vertical="center" wrapText="1"/>
    </xf>
    <xf numFmtId="4" fontId="35" fillId="32" borderId="74" xfId="106" applyNumberFormat="1" applyFont="1" applyFill="1" applyBorder="1" applyAlignment="1">
      <alignment horizontal="center" vertical="center" wrapText="1"/>
    </xf>
    <xf numFmtId="166" fontId="35" fillId="0" borderId="74" xfId="106" applyNumberFormat="1" applyFont="1" applyBorder="1" applyAlignment="1">
      <alignment horizontal="center" vertical="center" wrapText="1"/>
    </xf>
    <xf numFmtId="4" fontId="35" fillId="31" borderId="74" xfId="106" applyNumberFormat="1" applyFont="1" applyFill="1" applyBorder="1" applyAlignment="1">
      <alignment horizontal="center" vertical="center" wrapText="1"/>
    </xf>
    <xf numFmtId="2" fontId="39" fillId="0" borderId="74" xfId="0" applyNumberFormat="1" applyFont="1" applyBorder="1" applyAlignment="1">
      <alignment horizontal="center" vertical="center" wrapText="1"/>
    </xf>
    <xf numFmtId="2" fontId="36" fillId="0" borderId="74" xfId="106" applyNumberFormat="1" applyFont="1" applyBorder="1" applyAlignment="1">
      <alignment horizontal="center" vertical="center" wrapText="1"/>
    </xf>
    <xf numFmtId="2" fontId="35" fillId="0" borderId="74" xfId="106" applyNumberFormat="1" applyFont="1" applyBorder="1" applyAlignment="1">
      <alignment horizontal="center" vertical="center" wrapText="1"/>
    </xf>
    <xf numFmtId="2" fontId="35" fillId="0" borderId="74" xfId="0" applyNumberFormat="1" applyFont="1" applyBorder="1" applyAlignment="1">
      <alignment horizontal="center" vertical="center" wrapText="1"/>
    </xf>
    <xf numFmtId="0" fontId="36" fillId="30" borderId="74" xfId="106" applyFont="1" applyFill="1" applyBorder="1" applyAlignment="1">
      <alignment horizontal="center" vertical="center" wrapText="1"/>
    </xf>
    <xf numFmtId="166" fontId="36" fillId="30" borderId="74" xfId="106" applyNumberFormat="1" applyFont="1" applyFill="1" applyBorder="1" applyAlignment="1">
      <alignment horizontal="center" vertical="center" wrapText="1"/>
    </xf>
    <xf numFmtId="4" fontId="36" fillId="30" borderId="74" xfId="106" applyNumberFormat="1" applyFont="1" applyFill="1" applyBorder="1" applyAlignment="1">
      <alignment horizontal="center" vertical="center" wrapText="1"/>
    </xf>
    <xf numFmtId="165" fontId="35" fillId="0" borderId="74" xfId="106" applyNumberFormat="1" applyFont="1" applyBorder="1" applyAlignment="1">
      <alignment horizontal="center" vertical="center" wrapText="1"/>
    </xf>
    <xf numFmtId="0" fontId="34" fillId="0" borderId="74" xfId="0" applyFont="1" applyBorder="1" applyAlignment="1">
      <alignment vertical="center" wrapText="1"/>
    </xf>
    <xf numFmtId="49" fontId="39" fillId="0" borderId="74" xfId="56" applyNumberFormat="1" applyFont="1" applyFill="1" applyBorder="1" applyAlignment="1">
      <alignment horizontal="center" vertical="center" wrapText="1"/>
    </xf>
    <xf numFmtId="4" fontId="36" fillId="31" borderId="74" xfId="106" applyNumberFormat="1" applyFont="1" applyFill="1" applyBorder="1" applyAlignment="1">
      <alignment horizontal="center" vertical="center" wrapText="1"/>
    </xf>
    <xf numFmtId="4" fontId="36" fillId="32" borderId="74" xfId="106" applyNumberFormat="1" applyFont="1" applyFill="1" applyBorder="1" applyAlignment="1">
      <alignment horizontal="center" vertical="center" wrapText="1"/>
    </xf>
    <xf numFmtId="0" fontId="35" fillId="0" borderId="74" xfId="0" applyFont="1" applyBorder="1" applyAlignment="1">
      <alignment horizontal="center" vertical="center"/>
    </xf>
    <xf numFmtId="4" fontId="35" fillId="0" borderId="74" xfId="0" applyNumberFormat="1" applyFont="1" applyBorder="1" applyAlignment="1">
      <alignment horizontal="center" vertical="center" wrapText="1"/>
    </xf>
    <xf numFmtId="10" fontId="35" fillId="0" borderId="74" xfId="0" applyNumberFormat="1" applyFont="1" applyBorder="1" applyAlignment="1">
      <alignment horizontal="center" vertical="center" wrapText="1"/>
    </xf>
    <xf numFmtId="4" fontId="35" fillId="31" borderId="74" xfId="0" applyNumberFormat="1" applyFont="1" applyFill="1" applyBorder="1" applyAlignment="1">
      <alignment horizontal="center" vertical="center" wrapText="1"/>
    </xf>
    <xf numFmtId="0" fontId="35" fillId="0" borderId="74" xfId="0" applyFont="1" applyBorder="1" applyAlignment="1">
      <alignment horizontal="center" vertical="center" wrapText="1"/>
    </xf>
    <xf numFmtId="2" fontId="38" fillId="0" borderId="74" xfId="106" applyNumberFormat="1" applyFont="1" applyBorder="1" applyAlignment="1">
      <alignment horizontal="center" vertical="center" wrapText="1"/>
    </xf>
    <xf numFmtId="0" fontId="36" fillId="30" borderId="69" xfId="107" applyFont="1" applyFill="1" applyBorder="1" applyAlignment="1">
      <alignment horizontal="center" vertical="center"/>
    </xf>
    <xf numFmtId="2" fontId="43" fillId="0" borderId="24" xfId="0" applyNumberFormat="1" applyFont="1" applyBorder="1" applyAlignment="1">
      <alignment horizontal="center" vertical="center"/>
    </xf>
    <xf numFmtId="2" fontId="35" fillId="0" borderId="24" xfId="0" applyNumberFormat="1" applyFont="1" applyBorder="1" applyAlignment="1">
      <alignment horizontal="center" vertical="center"/>
    </xf>
    <xf numFmtId="0" fontId="35" fillId="0" borderId="24" xfId="0" applyFont="1" applyBorder="1" applyAlignment="1">
      <alignment horizontal="center" vertical="center"/>
    </xf>
    <xf numFmtId="2" fontId="35" fillId="0" borderId="24" xfId="0" applyNumberFormat="1" applyFont="1" applyBorder="1" applyAlignment="1">
      <alignment vertical="center" wrapText="1"/>
    </xf>
    <xf numFmtId="168" fontId="35" fillId="0" borderId="24" xfId="0" applyNumberFormat="1" applyFont="1" applyBorder="1" applyAlignment="1">
      <alignment horizontal="center" vertical="center"/>
    </xf>
    <xf numFmtId="4" fontId="35" fillId="0" borderId="24" xfId="0" applyNumberFormat="1" applyFont="1" applyBorder="1" applyAlignment="1">
      <alignment horizontal="center" vertical="center"/>
    </xf>
    <xf numFmtId="0" fontId="35" fillId="0" borderId="24" xfId="0" applyFont="1" applyBorder="1" applyAlignment="1">
      <alignment horizontal="center"/>
    </xf>
    <xf numFmtId="0" fontId="35" fillId="0" borderId="24" xfId="0" applyFont="1" applyBorder="1"/>
    <xf numFmtId="168" fontId="35" fillId="0" borderId="24" xfId="0" applyNumberFormat="1" applyFont="1" applyBorder="1" applyAlignment="1">
      <alignment horizontal="center"/>
    </xf>
    <xf numFmtId="4" fontId="35" fillId="0" borderId="24" xfId="106" applyNumberFormat="1" applyFont="1" applyBorder="1" applyAlignment="1">
      <alignment horizontal="center" vertical="center" wrapText="1"/>
    </xf>
    <xf numFmtId="4" fontId="36" fillId="60" borderId="72" xfId="107" applyNumberFormat="1" applyFont="1" applyFill="1" applyBorder="1" applyAlignment="1">
      <alignment vertical="center" wrapText="1"/>
    </xf>
    <xf numFmtId="2" fontId="35" fillId="60" borderId="69" xfId="107" applyNumberFormat="1" applyFont="1" applyFill="1" applyBorder="1" applyAlignment="1">
      <alignment horizontal="center" vertical="center"/>
    </xf>
    <xf numFmtId="2" fontId="43" fillId="34" borderId="69" xfId="107" applyNumberFormat="1" applyFont="1" applyFill="1" applyBorder="1" applyAlignment="1">
      <alignment horizontal="center" vertical="center"/>
    </xf>
    <xf numFmtId="0" fontId="43" fillId="34" borderId="69" xfId="107" applyFont="1" applyFill="1" applyBorder="1" applyAlignment="1">
      <alignment horizontal="center" vertical="center"/>
    </xf>
    <xf numFmtId="2" fontId="43" fillId="34" borderId="70" xfId="107" applyNumberFormat="1" applyFont="1" applyFill="1" applyBorder="1" applyAlignment="1">
      <alignment horizontal="center" vertical="center" wrapText="1"/>
    </xf>
    <xf numFmtId="2" fontId="35" fillId="34" borderId="64" xfId="107" applyNumberFormat="1" applyFont="1" applyFill="1" applyBorder="1" applyAlignment="1">
      <alignment horizontal="left" vertical="center"/>
    </xf>
    <xf numFmtId="2" fontId="43" fillId="34" borderId="71" xfId="107" applyNumberFormat="1" applyFont="1" applyFill="1" applyBorder="1" applyAlignment="1">
      <alignment horizontal="center" vertical="center"/>
    </xf>
    <xf numFmtId="4" fontId="35" fillId="34" borderId="69" xfId="107" applyNumberFormat="1" applyFont="1" applyFill="1" applyBorder="1" applyAlignment="1">
      <alignment horizontal="center" vertical="center"/>
    </xf>
    <xf numFmtId="4" fontId="43" fillId="34" borderId="69" xfId="107" applyNumberFormat="1" applyFont="1" applyFill="1" applyBorder="1" applyAlignment="1">
      <alignment horizontal="center" vertical="center" wrapText="1"/>
    </xf>
    <xf numFmtId="4" fontId="36" fillId="30" borderId="69" xfId="107" applyNumberFormat="1" applyFont="1" applyFill="1" applyBorder="1" applyAlignment="1">
      <alignment vertical="center" wrapText="1"/>
    </xf>
    <xf numFmtId="4" fontId="35" fillId="0" borderId="69" xfId="107" applyNumberFormat="1" applyFont="1" applyBorder="1" applyAlignment="1">
      <alignment horizontal="center" vertical="center" wrapText="1"/>
    </xf>
    <xf numFmtId="0" fontId="36" fillId="62" borderId="74" xfId="106" applyFont="1" applyFill="1" applyBorder="1" applyAlignment="1">
      <alignment horizontal="left" vertical="center" wrapText="1"/>
    </xf>
    <xf numFmtId="0" fontId="37" fillId="34" borderId="0" xfId="106" applyFont="1" applyFill="1" applyAlignment="1">
      <alignment horizontal="center"/>
    </xf>
    <xf numFmtId="0" fontId="35" fillId="34" borderId="74" xfId="106" applyFont="1" applyFill="1" applyBorder="1" applyAlignment="1">
      <alignment horizontal="center" vertical="center" wrapText="1"/>
    </xf>
    <xf numFmtId="2" fontId="39" fillId="34" borderId="74" xfId="0" applyNumberFormat="1" applyFont="1" applyFill="1" applyBorder="1" applyAlignment="1">
      <alignment horizontal="center" vertical="center" wrapText="1"/>
    </xf>
    <xf numFmtId="4" fontId="35" fillId="34" borderId="74" xfId="106" applyNumberFormat="1" applyFont="1" applyFill="1" applyBorder="1" applyAlignment="1">
      <alignment horizontal="center" vertical="center" wrapText="1"/>
    </xf>
    <xf numFmtId="10" fontId="35" fillId="34" borderId="74" xfId="106" applyNumberFormat="1" applyFont="1" applyFill="1" applyBorder="1" applyAlignment="1">
      <alignment horizontal="center" vertical="center" wrapText="1"/>
    </xf>
    <xf numFmtId="4" fontId="36" fillId="34" borderId="74" xfId="106" applyNumberFormat="1" applyFont="1" applyFill="1" applyBorder="1" applyAlignment="1">
      <alignment horizontal="center" vertical="center" wrapText="1"/>
    </xf>
    <xf numFmtId="4" fontId="35" fillId="63" borderId="74" xfId="106" applyNumberFormat="1" applyFont="1" applyFill="1" applyBorder="1" applyAlignment="1">
      <alignment horizontal="center" vertical="center" wrapText="1"/>
    </xf>
    <xf numFmtId="2" fontId="43" fillId="0" borderId="74" xfId="107" applyNumberFormat="1" applyFont="1" applyBorder="1" applyAlignment="1">
      <alignment horizontal="center" vertical="center" wrapText="1"/>
    </xf>
    <xf numFmtId="2" fontId="35" fillId="0" borderId="74" xfId="107" applyNumberFormat="1" applyFont="1" applyBorder="1" applyAlignment="1">
      <alignment horizontal="left" vertical="center"/>
    </xf>
    <xf numFmtId="2" fontId="43" fillId="0" borderId="74" xfId="107" applyNumberFormat="1" applyFont="1" applyBorder="1" applyAlignment="1">
      <alignment horizontal="center" vertical="center"/>
    </xf>
    <xf numFmtId="4" fontId="35" fillId="0" borderId="74" xfId="107" applyNumberFormat="1" applyFont="1" applyBorder="1" applyAlignment="1">
      <alignment horizontal="center" vertical="center"/>
    </xf>
    <xf numFmtId="4" fontId="43" fillId="0" borderId="74" xfId="107" applyNumberFormat="1" applyFont="1" applyBorder="1" applyAlignment="1">
      <alignment horizontal="center" vertical="center" wrapText="1"/>
    </xf>
    <xf numFmtId="0" fontId="43" fillId="0" borderId="74" xfId="107" applyFont="1" applyBorder="1" applyAlignment="1">
      <alignment horizontal="center" vertical="center"/>
    </xf>
    <xf numFmtId="2" fontId="43" fillId="0" borderId="71" xfId="107" applyNumberFormat="1" applyFont="1" applyBorder="1" applyAlignment="1">
      <alignment horizontal="center" vertical="center"/>
    </xf>
    <xf numFmtId="2" fontId="43" fillId="0" borderId="69" xfId="107" applyNumberFormat="1" applyFont="1" applyBorder="1" applyAlignment="1">
      <alignment horizontal="center" vertical="center"/>
    </xf>
    <xf numFmtId="2" fontId="43" fillId="0" borderId="71" xfId="107" applyNumberFormat="1" applyFont="1" applyBorder="1" applyAlignment="1">
      <alignment horizontal="center" vertical="center"/>
    </xf>
    <xf numFmtId="2" fontId="43" fillId="0" borderId="69" xfId="107" applyNumberFormat="1" applyFont="1" applyBorder="1" applyAlignment="1">
      <alignment horizontal="center" vertical="center"/>
    </xf>
    <xf numFmtId="0" fontId="43" fillId="0" borderId="69" xfId="107" applyNumberFormat="1" applyFont="1" applyBorder="1" applyAlignment="1">
      <alignment horizontal="center" vertical="center"/>
    </xf>
    <xf numFmtId="2" fontId="35" fillId="0" borderId="70" xfId="107" applyNumberFormat="1" applyFont="1" applyBorder="1" applyAlignment="1">
      <alignment vertical="center"/>
    </xf>
    <xf numFmtId="2" fontId="35" fillId="0" borderId="74" xfId="107" applyNumberFormat="1" applyFont="1" applyBorder="1" applyAlignment="1">
      <alignment horizontal="center" vertical="center"/>
    </xf>
    <xf numFmtId="2" fontId="41" fillId="0" borderId="0" xfId="107" applyNumberFormat="1" applyFont="1" applyAlignment="1">
      <alignment horizontal="center" vertical="center"/>
    </xf>
    <xf numFmtId="0" fontId="36" fillId="0" borderId="78" xfId="106" applyFont="1" applyBorder="1" applyAlignment="1">
      <alignment horizontal="center" vertical="center" wrapText="1"/>
    </xf>
    <xf numFmtId="166" fontId="36" fillId="0" borderId="78" xfId="106" applyNumberFormat="1" applyFont="1" applyBorder="1" applyAlignment="1">
      <alignment horizontal="center" vertical="center" wrapText="1"/>
    </xf>
    <xf numFmtId="4" fontId="35" fillId="0" borderId="78" xfId="106" applyNumberFormat="1" applyFont="1" applyBorder="1" applyAlignment="1">
      <alignment horizontal="center" vertical="center" wrapText="1"/>
    </xf>
    <xf numFmtId="4" fontId="36" fillId="0" borderId="78" xfId="106" applyNumberFormat="1" applyFont="1" applyBorder="1" applyAlignment="1">
      <alignment horizontal="center" vertical="center" wrapText="1"/>
    </xf>
    <xf numFmtId="4" fontId="36" fillId="29" borderId="78" xfId="106" applyNumberFormat="1" applyFont="1" applyFill="1" applyBorder="1" applyAlignment="1">
      <alignment horizontal="center" vertical="center" wrapText="1"/>
    </xf>
    <xf numFmtId="0" fontId="36" fillId="0" borderId="74" xfId="106" applyFont="1" applyBorder="1" applyAlignment="1">
      <alignment horizontal="left" vertical="center" wrapText="1"/>
    </xf>
    <xf numFmtId="2" fontId="35" fillId="0" borderId="0" xfId="106" applyNumberFormat="1" applyFont="1" applyBorder="1" applyAlignment="1" applyProtection="1">
      <alignment horizontal="right" vertical="center" wrapText="1"/>
      <protection locked="0"/>
    </xf>
    <xf numFmtId="2" fontId="35" fillId="0" borderId="0" xfId="106" applyNumberFormat="1" applyFont="1" applyBorder="1" applyAlignment="1" applyProtection="1">
      <alignment horizontal="left" vertical="center" wrapText="1"/>
      <protection locked="0"/>
    </xf>
    <xf numFmtId="2" fontId="36" fillId="0" borderId="0" xfId="106" applyNumberFormat="1" applyFont="1" applyBorder="1" applyAlignment="1" applyProtection="1">
      <alignment horizontal="center" vertical="center" wrapText="1"/>
      <protection locked="0"/>
    </xf>
    <xf numFmtId="166" fontId="36" fillId="0" borderId="0" xfId="106" applyNumberFormat="1" applyFont="1" applyBorder="1" applyAlignment="1" applyProtection="1">
      <alignment horizontal="center" vertical="center" wrapText="1"/>
      <protection locked="0"/>
    </xf>
    <xf numFmtId="10" fontId="35" fillId="0" borderId="0" xfId="106" applyNumberFormat="1" applyFont="1" applyBorder="1" applyAlignment="1" applyProtection="1">
      <alignment horizontal="center" vertical="center" wrapText="1"/>
      <protection locked="0"/>
    </xf>
    <xf numFmtId="167" fontId="35" fillId="0" borderId="0" xfId="106" applyNumberFormat="1" applyFont="1" applyBorder="1" applyAlignment="1" applyProtection="1">
      <alignment horizontal="left" vertical="center" wrapText="1"/>
      <protection locked="0"/>
    </xf>
    <xf numFmtId="0" fontId="35" fillId="0" borderId="0" xfId="106" applyFont="1" applyBorder="1" applyAlignment="1">
      <alignment horizontal="left" vertical="center" wrapText="1"/>
    </xf>
    <xf numFmtId="0" fontId="35" fillId="0" borderId="0" xfId="106" applyFont="1" applyBorder="1" applyAlignment="1">
      <alignment horizontal="center" vertical="center" wrapText="1"/>
    </xf>
    <xf numFmtId="166" fontId="35" fillId="0" borderId="0" xfId="106" applyNumberFormat="1" applyFont="1" applyBorder="1" applyAlignment="1">
      <alignment horizontal="center" vertical="center" wrapText="1"/>
    </xf>
    <xf numFmtId="4" fontId="35" fillId="0" borderId="0" xfId="106" applyNumberFormat="1" applyFont="1" applyBorder="1" applyAlignment="1">
      <alignment horizontal="right" vertical="center" wrapText="1"/>
    </xf>
    <xf numFmtId="4" fontId="35" fillId="0" borderId="0" xfId="106" applyNumberFormat="1" applyFont="1" applyBorder="1" applyAlignment="1">
      <alignment horizontal="center" vertical="center" wrapText="1"/>
    </xf>
    <xf numFmtId="10" fontId="35" fillId="0" borderId="0" xfId="106" applyNumberFormat="1" applyFont="1" applyBorder="1" applyAlignment="1">
      <alignment horizontal="center" vertical="center" wrapText="1"/>
    </xf>
    <xf numFmtId="0" fontId="35" fillId="0" borderId="0" xfId="106" applyFont="1" applyBorder="1" applyAlignment="1">
      <alignment vertical="center" wrapText="1"/>
    </xf>
    <xf numFmtId="0" fontId="36" fillId="62" borderId="74" xfId="106" applyFont="1" applyFill="1" applyBorder="1" applyAlignment="1">
      <alignment horizontal="center" vertical="center" wrapText="1"/>
    </xf>
    <xf numFmtId="0" fontId="35" fillId="0" borderId="78" xfId="106" applyFont="1" applyBorder="1" applyAlignment="1">
      <alignment horizontal="center" vertical="center" wrapText="1"/>
    </xf>
    <xf numFmtId="0" fontId="36" fillId="30" borderId="15" xfId="106" applyFont="1" applyFill="1" applyBorder="1" applyAlignment="1">
      <alignment horizontal="center" vertical="center" wrapText="1"/>
    </xf>
    <xf numFmtId="0" fontId="36" fillId="30" borderId="81" xfId="106" applyFont="1" applyFill="1" applyBorder="1" applyAlignment="1">
      <alignment vertical="center" wrapText="1"/>
    </xf>
    <xf numFmtId="4" fontId="36" fillId="30" borderId="81" xfId="106" applyNumberFormat="1" applyFont="1" applyFill="1" applyBorder="1" applyAlignment="1">
      <alignment horizontal="center" vertical="center" wrapText="1"/>
    </xf>
    <xf numFmtId="0" fontId="36" fillId="0" borderId="0" xfId="106" applyFont="1" applyBorder="1" applyAlignment="1">
      <alignment horizontal="center" vertical="center" wrapText="1"/>
    </xf>
    <xf numFmtId="166" fontId="36" fillId="0" borderId="0" xfId="106" applyNumberFormat="1" applyFont="1" applyBorder="1" applyAlignment="1">
      <alignment horizontal="center" vertical="center" wrapText="1"/>
    </xf>
    <xf numFmtId="4" fontId="36" fillId="0" borderId="0" xfId="106" applyNumberFormat="1" applyFont="1" applyBorder="1" applyAlignment="1">
      <alignment horizontal="right" vertical="center" wrapText="1"/>
    </xf>
    <xf numFmtId="4" fontId="36" fillId="0" borderId="0" xfId="106" applyNumberFormat="1" applyFont="1" applyBorder="1" applyAlignment="1">
      <alignment horizontal="center" vertical="center" wrapText="1"/>
    </xf>
    <xf numFmtId="0" fontId="37" fillId="61" borderId="0" xfId="106" applyFont="1" applyFill="1" applyAlignment="1">
      <alignment horizontal="center"/>
    </xf>
    <xf numFmtId="0" fontId="35" fillId="0" borderId="74" xfId="106" applyFont="1" applyFill="1" applyBorder="1" applyAlignment="1">
      <alignment horizontal="center" vertical="center" wrapText="1"/>
    </xf>
    <xf numFmtId="2" fontId="39" fillId="0" borderId="74" xfId="0" applyNumberFormat="1" applyFont="1" applyFill="1" applyBorder="1" applyAlignment="1">
      <alignment horizontal="center" vertical="center" wrapText="1"/>
    </xf>
    <xf numFmtId="4" fontId="35" fillId="0" borderId="74" xfId="106" applyNumberFormat="1" applyFont="1" applyFill="1" applyBorder="1" applyAlignment="1">
      <alignment horizontal="center" vertical="center" wrapText="1"/>
    </xf>
    <xf numFmtId="10" fontId="35" fillId="0" borderId="74" xfId="106" applyNumberFormat="1" applyFont="1" applyFill="1" applyBorder="1" applyAlignment="1">
      <alignment horizontal="center" vertical="center" wrapText="1"/>
    </xf>
    <xf numFmtId="2" fontId="42" fillId="0" borderId="0" xfId="107" applyNumberFormat="1" applyFont="1" applyAlignment="1">
      <alignment horizontal="center" vertical="center"/>
    </xf>
    <xf numFmtId="2" fontId="41" fillId="0" borderId="0" xfId="107" applyNumberFormat="1" applyFont="1" applyAlignment="1">
      <alignment horizontal="center" vertical="center"/>
    </xf>
    <xf numFmtId="0" fontId="36" fillId="30" borderId="15" xfId="107" applyFont="1" applyFill="1" applyBorder="1" applyAlignment="1">
      <alignment horizontal="center" vertical="center"/>
    </xf>
    <xf numFmtId="0" fontId="36" fillId="30" borderId="74" xfId="107" applyFont="1" applyFill="1" applyBorder="1" applyAlignment="1">
      <alignment horizontal="center" vertical="center"/>
    </xf>
    <xf numFmtId="4" fontId="36" fillId="30" borderId="77" xfId="107" applyNumberFormat="1" applyFont="1" applyFill="1" applyBorder="1" applyAlignment="1">
      <alignment vertical="center" wrapText="1"/>
    </xf>
    <xf numFmtId="2" fontId="36" fillId="0" borderId="0" xfId="106" applyNumberFormat="1" applyFont="1" applyBorder="1" applyAlignment="1" applyProtection="1">
      <alignment horizontal="right" vertical="center" wrapText="1"/>
      <protection locked="0"/>
    </xf>
    <xf numFmtId="2" fontId="41" fillId="0" borderId="81" xfId="107" applyNumberFormat="1" applyFont="1" applyBorder="1" applyAlignment="1">
      <alignment horizontal="center" vertical="center"/>
    </xf>
    <xf numFmtId="2" fontId="41" fillId="0" borderId="0" xfId="107" applyNumberFormat="1" applyFont="1" applyBorder="1" applyAlignment="1">
      <alignment horizontal="center" vertical="center"/>
    </xf>
    <xf numFmtId="0" fontId="35" fillId="0" borderId="75" xfId="107" applyFont="1" applyBorder="1" applyAlignment="1">
      <alignment horizontal="left" vertical="top"/>
    </xf>
    <xf numFmtId="0" fontId="35" fillId="0" borderId="76" xfId="107" applyFont="1" applyBorder="1" applyAlignment="1">
      <alignment horizontal="right" vertical="top"/>
    </xf>
    <xf numFmtId="0" fontId="35" fillId="0" borderId="75" xfId="107" applyFont="1" applyBorder="1" applyAlignment="1">
      <alignment horizontal="right" vertical="top"/>
    </xf>
    <xf numFmtId="0" fontId="35" fillId="0" borderId="77" xfId="107" applyFont="1" applyBorder="1" applyAlignment="1">
      <alignment horizontal="left" vertical="top"/>
    </xf>
    <xf numFmtId="0" fontId="35" fillId="0" borderId="75" xfId="0" applyFont="1" applyBorder="1" applyAlignment="1">
      <alignment horizontal="center" vertical="top"/>
    </xf>
    <xf numFmtId="0" fontId="35" fillId="0" borderId="77" xfId="0" applyFont="1" applyBorder="1" applyAlignment="1">
      <alignment horizontal="center" vertical="top"/>
    </xf>
    <xf numFmtId="0" fontId="35" fillId="0" borderId="76" xfId="0" applyFont="1" applyBorder="1" applyAlignment="1">
      <alignment horizontal="right" vertical="top"/>
    </xf>
    <xf numFmtId="0" fontId="35" fillId="0" borderId="75" xfId="0" applyFont="1" applyBorder="1" applyAlignment="1">
      <alignment horizontal="right" vertical="top"/>
    </xf>
    <xf numFmtId="4" fontId="36" fillId="28" borderId="15" xfId="0" applyNumberFormat="1" applyFont="1" applyFill="1" applyBorder="1" applyAlignment="1">
      <alignment horizontal="center" vertical="center"/>
    </xf>
    <xf numFmtId="0" fontId="0" fillId="0" borderId="0" xfId="0"/>
    <xf numFmtId="2" fontId="36" fillId="0" borderId="0" xfId="106" applyNumberFormat="1" applyFont="1" applyBorder="1" applyAlignment="1" applyProtection="1">
      <alignment horizontal="center" vertical="center" wrapText="1"/>
    </xf>
    <xf numFmtId="2" fontId="35" fillId="0" borderId="0" xfId="106" applyNumberFormat="1" applyFont="1" applyBorder="1" applyAlignment="1" applyProtection="1">
      <alignment horizontal="right" vertical="center" wrapText="1"/>
    </xf>
    <xf numFmtId="2" fontId="36" fillId="31" borderId="0" xfId="0" applyNumberFormat="1" applyFont="1" applyFill="1" applyBorder="1" applyAlignment="1" applyProtection="1">
      <alignment horizontal="left" vertical="center"/>
    </xf>
    <xf numFmtId="2" fontId="35" fillId="0" borderId="0" xfId="106" applyNumberFormat="1" applyFont="1" applyBorder="1" applyAlignment="1" applyProtection="1">
      <alignment horizontal="left" vertical="center" wrapText="1"/>
    </xf>
    <xf numFmtId="166" fontId="36" fillId="0" borderId="0" xfId="106" applyNumberFormat="1" applyFont="1" applyBorder="1" applyAlignment="1" applyProtection="1">
      <alignment horizontal="center" vertical="center" wrapText="1"/>
    </xf>
    <xf numFmtId="2" fontId="35" fillId="0" borderId="0" xfId="106" applyNumberFormat="1" applyFont="1" applyBorder="1" applyAlignment="1" applyProtection="1">
      <alignment horizontal="right" vertical="center" wrapText="1"/>
    </xf>
    <xf numFmtId="10" fontId="35" fillId="0" borderId="0" xfId="106" applyNumberFormat="1" applyFont="1" applyFill="1" applyBorder="1" applyAlignment="1" applyProtection="1">
      <alignment horizontal="center" vertical="center" wrapText="1"/>
    </xf>
    <xf numFmtId="0" fontId="33" fillId="0" borderId="0" xfId="106" applyProtection="1"/>
    <xf numFmtId="2" fontId="36" fillId="0" borderId="0" xfId="106" applyNumberFormat="1" applyFont="1" applyFill="1" applyBorder="1" applyAlignment="1" applyProtection="1">
      <alignment horizontal="center" vertical="center" wrapText="1"/>
    </xf>
    <xf numFmtId="2" fontId="35" fillId="0" borderId="0" xfId="106" applyNumberFormat="1" applyFont="1" applyFill="1" applyBorder="1" applyAlignment="1" applyProtection="1">
      <alignment horizontal="right" vertical="center" wrapText="1"/>
    </xf>
    <xf numFmtId="2" fontId="35" fillId="0" borderId="0" xfId="0" applyNumberFormat="1" applyFont="1" applyFill="1" applyBorder="1" applyAlignment="1" applyProtection="1">
      <alignment horizontal="left" vertical="center"/>
    </xf>
    <xf numFmtId="2" fontId="35" fillId="0" borderId="0" xfId="106" applyNumberFormat="1" applyFont="1" applyFill="1" applyBorder="1" applyAlignment="1" applyProtection="1">
      <alignment horizontal="left" vertical="center" wrapText="1"/>
    </xf>
    <xf numFmtId="166" fontId="36" fillId="0" borderId="0" xfId="106" applyNumberFormat="1" applyFont="1" applyFill="1" applyBorder="1" applyAlignment="1" applyProtection="1">
      <alignment horizontal="center" vertical="center" wrapText="1"/>
    </xf>
    <xf numFmtId="0" fontId="33" fillId="0" borderId="0" xfId="106" applyFill="1" applyProtection="1"/>
    <xf numFmtId="2" fontId="35" fillId="29" borderId="0" xfId="106" applyNumberFormat="1" applyFont="1" applyFill="1" applyBorder="1" applyAlignment="1" applyProtection="1">
      <alignment horizontal="left" vertical="center" wrapText="1"/>
    </xf>
    <xf numFmtId="0" fontId="37" fillId="0" borderId="0" xfId="106" applyFont="1" applyAlignment="1" applyProtection="1">
      <alignment horizontal="right"/>
    </xf>
    <xf numFmtId="10" fontId="35" fillId="65" borderId="74" xfId="106" applyNumberFormat="1" applyFont="1" applyFill="1" applyBorder="1" applyAlignment="1" applyProtection="1">
      <alignment horizontal="center" vertical="center" wrapText="1"/>
      <protection locked="0"/>
    </xf>
    <xf numFmtId="0" fontId="36" fillId="0" borderId="0" xfId="106" applyFont="1" applyBorder="1" applyAlignment="1" applyProtection="1">
      <alignment vertical="center" wrapText="1"/>
    </xf>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right" vertical="center" wrapText="1"/>
    </xf>
    <xf numFmtId="4" fontId="35" fillId="0" borderId="0" xfId="106" applyNumberFormat="1" applyFont="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0" fontId="35" fillId="0" borderId="0" xfId="106" applyFont="1" applyBorder="1" applyAlignment="1" applyProtection="1">
      <alignment vertical="center" wrapText="1"/>
    </xf>
    <xf numFmtId="0" fontId="35" fillId="0" borderId="74" xfId="0" applyFont="1" applyBorder="1" applyAlignment="1">
      <alignment vertical="center"/>
    </xf>
    <xf numFmtId="0" fontId="0" fillId="0" borderId="0" xfId="0" applyProtection="1">
      <protection locked="0"/>
    </xf>
    <xf numFmtId="49" fontId="1" fillId="28" borderId="88" xfId="416" applyNumberFormat="1" applyFill="1" applyBorder="1" applyProtection="1"/>
    <xf numFmtId="0" fontId="1" fillId="28" borderId="88" xfId="416" applyFill="1" applyBorder="1" applyAlignment="1" applyProtection="1">
      <alignment wrapText="1"/>
    </xf>
    <xf numFmtId="10" fontId="77" fillId="28" borderId="88" xfId="417" applyNumberFormat="1" applyFont="1" applyFill="1" applyBorder="1" applyAlignment="1" applyProtection="1">
      <alignment horizontal="center"/>
    </xf>
    <xf numFmtId="49" fontId="1" fillId="0" borderId="74" xfId="416" applyNumberFormat="1" applyBorder="1" applyProtection="1"/>
    <xf numFmtId="0" fontId="1" fillId="0" borderId="74" xfId="416" applyBorder="1" applyAlignment="1" applyProtection="1">
      <alignment wrapText="1"/>
    </xf>
    <xf numFmtId="0" fontId="1" fillId="0" borderId="78" xfId="416" applyBorder="1" applyAlignment="1" applyProtection="1">
      <alignment wrapText="1"/>
    </xf>
    <xf numFmtId="49" fontId="1" fillId="0" borderId="89" xfId="416" applyNumberFormat="1" applyBorder="1" applyProtection="1"/>
    <xf numFmtId="0" fontId="1" fillId="0" borderId="89" xfId="416" applyBorder="1" applyAlignment="1" applyProtection="1">
      <alignment wrapText="1"/>
    </xf>
    <xf numFmtId="49" fontId="1" fillId="0" borderId="28" xfId="416" applyNumberFormat="1" applyBorder="1" applyProtection="1"/>
    <xf numFmtId="0" fontId="1" fillId="0" borderId="0" xfId="416" applyBorder="1" applyAlignment="1" applyProtection="1">
      <alignment wrapText="1"/>
    </xf>
    <xf numFmtId="10" fontId="0" fillId="0" borderId="90" xfId="417" applyNumberFormat="1" applyFont="1" applyBorder="1" applyAlignment="1" applyProtection="1">
      <alignment horizontal="center"/>
    </xf>
    <xf numFmtId="10" fontId="0" fillId="0" borderId="86" xfId="417" applyNumberFormat="1" applyFont="1" applyBorder="1" applyAlignment="1" applyProtection="1">
      <alignment horizontal="center"/>
    </xf>
    <xf numFmtId="0" fontId="1" fillId="0" borderId="81" xfId="416" applyBorder="1" applyAlignment="1" applyProtection="1">
      <alignment wrapText="1"/>
    </xf>
    <xf numFmtId="49" fontId="1" fillId="68" borderId="91" xfId="416" applyNumberFormat="1" applyFill="1" applyBorder="1" applyProtection="1"/>
    <xf numFmtId="0" fontId="1" fillId="68" borderId="91" xfId="416" applyFill="1" applyBorder="1" applyAlignment="1" applyProtection="1">
      <alignment wrapText="1"/>
    </xf>
    <xf numFmtId="10" fontId="77" fillId="68" borderId="91" xfId="417" applyNumberFormat="1" applyFont="1" applyFill="1" applyBorder="1" applyAlignment="1" applyProtection="1">
      <alignment horizontal="center"/>
    </xf>
    <xf numFmtId="10" fontId="0" fillId="0" borderId="29" xfId="417" applyNumberFormat="1" applyFont="1" applyBorder="1" applyAlignment="1" applyProtection="1">
      <alignment horizontal="center"/>
    </xf>
    <xf numFmtId="49" fontId="1" fillId="0" borderId="28" xfId="416" applyNumberFormat="1" applyFont="1" applyBorder="1" applyProtection="1"/>
    <xf numFmtId="0" fontId="78" fillId="0" borderId="0" xfId="416" applyFont="1" applyBorder="1" applyAlignment="1" applyProtection="1">
      <alignment horizontal="center"/>
    </xf>
    <xf numFmtId="49" fontId="1" fillId="0" borderId="19" xfId="416" applyNumberFormat="1" applyBorder="1" applyProtection="1"/>
    <xf numFmtId="0" fontId="78" fillId="0" borderId="17" xfId="416" applyFont="1" applyBorder="1" applyAlignment="1" applyProtection="1">
      <alignment horizontal="center"/>
    </xf>
    <xf numFmtId="10" fontId="0" fillId="0" borderId="30" xfId="417" applyNumberFormat="1" applyFont="1" applyBorder="1" applyAlignment="1" applyProtection="1">
      <alignment horizontal="center"/>
    </xf>
    <xf numFmtId="0" fontId="37" fillId="0" borderId="0" xfId="106" applyFont="1" applyAlignment="1" applyProtection="1">
      <alignment horizontal="right" vertical="center"/>
    </xf>
    <xf numFmtId="2" fontId="35" fillId="0" borderId="0" xfId="106" applyNumberFormat="1" applyFont="1" applyBorder="1" applyAlignment="1" applyProtection="1">
      <alignment horizontal="center" vertical="center" wrapText="1"/>
    </xf>
    <xf numFmtId="2" fontId="36" fillId="31" borderId="0" xfId="0" applyNumberFormat="1" applyFont="1" applyFill="1" applyBorder="1" applyAlignment="1" applyProtection="1">
      <alignment horizontal="left" vertical="center"/>
    </xf>
    <xf numFmtId="4" fontId="35" fillId="0" borderId="74" xfId="106" applyNumberFormat="1" applyFont="1" applyBorder="1" applyAlignment="1" applyProtection="1">
      <alignment horizontal="center" vertical="center" wrapText="1"/>
      <protection locked="0"/>
    </xf>
    <xf numFmtId="4" fontId="35" fillId="0" borderId="74" xfId="106" applyNumberFormat="1" applyFont="1" applyFill="1" applyBorder="1" applyAlignment="1" applyProtection="1">
      <alignment horizontal="center" vertical="center" wrapText="1"/>
      <protection locked="0"/>
    </xf>
    <xf numFmtId="4" fontId="35" fillId="34" borderId="74" xfId="106" applyNumberFormat="1" applyFont="1" applyFill="1" applyBorder="1" applyAlignment="1" applyProtection="1">
      <alignment horizontal="center" vertical="center" wrapText="1"/>
      <protection locked="0"/>
    </xf>
    <xf numFmtId="0" fontId="33" fillId="0" borderId="0" xfId="107" applyProtection="1"/>
    <xf numFmtId="0" fontId="33" fillId="0" borderId="0" xfId="107" applyBorder="1" applyProtection="1"/>
    <xf numFmtId="2" fontId="42" fillId="0" borderId="0" xfId="107" applyNumberFormat="1" applyFont="1" applyAlignment="1" applyProtection="1">
      <alignment horizontal="center" vertical="center"/>
    </xf>
    <xf numFmtId="2" fontId="35" fillId="0" borderId="0" xfId="106" applyNumberFormat="1" applyFont="1" applyAlignment="1" applyProtection="1">
      <alignment horizontal="center" vertical="center" wrapText="1"/>
    </xf>
    <xf numFmtId="2" fontId="36" fillId="0" borderId="0" xfId="106" applyNumberFormat="1" applyFont="1" applyBorder="1" applyAlignment="1" applyProtection="1">
      <alignment horizontal="right" vertical="center" wrapText="1"/>
    </xf>
    <xf numFmtId="2" fontId="35" fillId="0" borderId="0" xfId="107" applyNumberFormat="1" applyFont="1" applyAlignment="1" applyProtection="1">
      <alignment vertical="center"/>
    </xf>
    <xf numFmtId="2" fontId="45" fillId="0" borderId="0" xfId="107" applyNumberFormat="1" applyFont="1" applyAlignment="1" applyProtection="1">
      <alignment horizontal="center" vertical="center"/>
    </xf>
    <xf numFmtId="2" fontId="37" fillId="0" borderId="0" xfId="107" applyNumberFormat="1" applyFont="1" applyAlignment="1" applyProtection="1">
      <alignment horizontal="left" vertical="center"/>
    </xf>
    <xf numFmtId="2" fontId="37" fillId="0" borderId="0" xfId="107" applyNumberFormat="1" applyFont="1" applyAlignment="1" applyProtection="1">
      <alignment horizontal="center" vertical="center"/>
    </xf>
    <xf numFmtId="4" fontId="37" fillId="0" borderId="0" xfId="107" applyNumberFormat="1" applyFont="1" applyAlignment="1" applyProtection="1">
      <alignment horizontal="center" vertical="center"/>
    </xf>
    <xf numFmtId="0" fontId="45" fillId="0" borderId="0" xfId="107" applyFont="1" applyAlignment="1" applyProtection="1">
      <alignment vertical="center"/>
    </xf>
    <xf numFmtId="0" fontId="37" fillId="0" borderId="0" xfId="107" applyFont="1" applyAlignment="1" applyProtection="1">
      <alignment horizontal="center"/>
    </xf>
    <xf numFmtId="49" fontId="45" fillId="0" borderId="74" xfId="107" applyNumberFormat="1" applyFont="1" applyBorder="1" applyAlignment="1" applyProtection="1">
      <alignment horizontal="center" vertical="center" wrapText="1"/>
    </xf>
    <xf numFmtId="0" fontId="45" fillId="0" borderId="74" xfId="107" applyFont="1" applyBorder="1" applyAlignment="1" applyProtection="1">
      <alignment horizontal="center" vertical="center"/>
    </xf>
    <xf numFmtId="0" fontId="45" fillId="30" borderId="74" xfId="107" applyFont="1" applyFill="1" applyBorder="1" applyAlignment="1" applyProtection="1">
      <alignment horizontal="center" vertical="center"/>
    </xf>
    <xf numFmtId="0" fontId="37" fillId="0" borderId="74" xfId="107" applyFont="1" applyBorder="1" applyAlignment="1" applyProtection="1">
      <alignment horizontal="center" vertical="center"/>
    </xf>
    <xf numFmtId="0" fontId="37" fillId="0" borderId="74" xfId="107" applyFont="1" applyBorder="1" applyAlignment="1" applyProtection="1">
      <alignment horizontal="left" vertical="center" wrapText="1"/>
    </xf>
    <xf numFmtId="0" fontId="37" fillId="0" borderId="74" xfId="107" applyFont="1" applyBorder="1" applyAlignment="1" applyProtection="1">
      <alignment horizontal="center" vertical="center" wrapText="1"/>
    </xf>
    <xf numFmtId="4" fontId="37" fillId="0" borderId="74" xfId="107" applyNumberFormat="1" applyFont="1" applyBorder="1" applyAlignment="1" applyProtection="1">
      <alignment horizontal="center" vertical="center" wrapText="1"/>
    </xf>
    <xf numFmtId="9" fontId="45" fillId="0" borderId="74" xfId="107" applyNumberFormat="1" applyFont="1" applyBorder="1" applyAlignment="1" applyProtection="1">
      <alignment horizontal="left" vertical="center" wrapText="1"/>
    </xf>
    <xf numFmtId="9" fontId="45" fillId="0" borderId="74" xfId="107" applyNumberFormat="1" applyFont="1" applyBorder="1" applyAlignment="1" applyProtection="1">
      <alignment horizontal="center" vertical="center"/>
    </xf>
    <xf numFmtId="4" fontId="45" fillId="0" borderId="74" xfId="107" applyNumberFormat="1" applyFont="1" applyBorder="1" applyAlignment="1" applyProtection="1">
      <alignment horizontal="center" vertical="center"/>
    </xf>
    <xf numFmtId="4" fontId="45" fillId="0" borderId="74" xfId="107" applyNumberFormat="1" applyFont="1" applyBorder="1" applyAlignment="1" applyProtection="1">
      <alignment horizontal="left" vertical="center" wrapText="1"/>
    </xf>
    <xf numFmtId="4" fontId="45" fillId="0" borderId="74" xfId="107" applyNumberFormat="1" applyFont="1" applyBorder="1" applyAlignment="1" applyProtection="1">
      <alignment horizontal="center" vertical="center" wrapText="1"/>
    </xf>
    <xf numFmtId="4" fontId="45" fillId="0" borderId="0" xfId="107" applyNumberFormat="1" applyFont="1" applyAlignment="1" applyProtection="1">
      <alignment horizontal="center"/>
    </xf>
    <xf numFmtId="0" fontId="37" fillId="0" borderId="74" xfId="107" applyFont="1" applyBorder="1" applyAlignment="1" applyProtection="1">
      <alignment horizontal="left" vertical="center"/>
    </xf>
    <xf numFmtId="4" fontId="37" fillId="0" borderId="74" xfId="107" applyNumberFormat="1" applyFont="1" applyBorder="1" applyAlignment="1" applyProtection="1">
      <alignment horizontal="center" vertical="center"/>
    </xf>
    <xf numFmtId="9" fontId="37" fillId="0" borderId="74" xfId="107" applyNumberFormat="1" applyFont="1" applyBorder="1" applyAlignment="1" applyProtection="1">
      <alignment horizontal="center" vertical="center" wrapText="1"/>
    </xf>
    <xf numFmtId="0" fontId="35" fillId="0" borderId="76" xfId="106" applyFont="1" applyFill="1" applyBorder="1" applyAlignment="1" applyProtection="1">
      <alignment vertical="center" wrapText="1"/>
    </xf>
    <xf numFmtId="4" fontId="35" fillId="0" borderId="74" xfId="106" applyNumberFormat="1" applyFont="1" applyBorder="1" applyAlignment="1" applyProtection="1">
      <alignment horizontal="center" vertical="center" wrapText="1"/>
    </xf>
    <xf numFmtId="9" fontId="37" fillId="0" borderId="74" xfId="107" applyNumberFormat="1" applyFont="1" applyBorder="1" applyAlignment="1" applyProtection="1">
      <alignment horizontal="center" vertical="center"/>
    </xf>
    <xf numFmtId="4" fontId="37" fillId="0" borderId="0" xfId="107" applyNumberFormat="1" applyFont="1" applyAlignment="1" applyProtection="1">
      <alignment horizontal="center"/>
    </xf>
    <xf numFmtId="2" fontId="37" fillId="0" borderId="74" xfId="107" applyNumberFormat="1" applyFont="1" applyBorder="1" applyAlignment="1" applyProtection="1">
      <alignment horizontal="center" vertical="center"/>
    </xf>
    <xf numFmtId="0" fontId="45" fillId="0" borderId="0" xfId="107" applyFont="1" applyAlignment="1" applyProtection="1">
      <alignment horizontal="center"/>
    </xf>
    <xf numFmtId="9" fontId="35" fillId="0" borderId="74" xfId="107" applyNumberFormat="1" applyFont="1" applyBorder="1" applyAlignment="1" applyProtection="1">
      <alignment horizontal="center" vertical="center" wrapText="1"/>
    </xf>
    <xf numFmtId="0" fontId="45" fillId="0" borderId="74" xfId="107" applyFont="1" applyBorder="1" applyAlignment="1" applyProtection="1">
      <alignment horizontal="left" vertical="center" wrapText="1"/>
    </xf>
    <xf numFmtId="0" fontId="45" fillId="0" borderId="74" xfId="107" applyFont="1" applyBorder="1" applyAlignment="1" applyProtection="1">
      <alignment horizontal="center" vertical="center" wrapText="1"/>
    </xf>
    <xf numFmtId="0" fontId="37" fillId="0" borderId="28" xfId="107" applyFont="1" applyBorder="1" applyAlignment="1" applyProtection="1">
      <alignment vertical="center"/>
    </xf>
    <xf numFmtId="0" fontId="37" fillId="0" borderId="0" xfId="107" applyFont="1" applyAlignment="1" applyProtection="1">
      <alignment vertical="center"/>
    </xf>
    <xf numFmtId="0" fontId="37" fillId="0" borderId="0" xfId="107" applyFont="1" applyAlignment="1" applyProtection="1">
      <alignment horizontal="center" vertical="center"/>
    </xf>
    <xf numFmtId="10" fontId="72" fillId="0" borderId="0" xfId="415" applyNumberFormat="1" applyFont="1" applyAlignment="1" applyProtection="1">
      <alignment vertical="center"/>
    </xf>
    <xf numFmtId="9" fontId="72" fillId="0" borderId="0" xfId="415" applyFont="1" applyAlignment="1" applyProtection="1">
      <alignment vertical="center"/>
    </xf>
    <xf numFmtId="0" fontId="37" fillId="0" borderId="29" xfId="107" applyFont="1" applyBorder="1" applyAlignment="1" applyProtection="1">
      <alignment vertical="center"/>
    </xf>
    <xf numFmtId="0" fontId="45" fillId="62" borderId="74" xfId="107" applyFont="1" applyFill="1" applyBorder="1" applyAlignment="1" applyProtection="1">
      <alignment horizontal="center" vertical="center"/>
    </xf>
    <xf numFmtId="0" fontId="45" fillId="62" borderId="74" xfId="107" applyFont="1" applyFill="1" applyBorder="1" applyAlignment="1" applyProtection="1">
      <alignment horizontal="left" vertical="center" wrapText="1"/>
    </xf>
    <xf numFmtId="0" fontId="45" fillId="62" borderId="74" xfId="107" applyFont="1" applyFill="1" applyBorder="1" applyAlignment="1" applyProtection="1">
      <alignment horizontal="center" vertical="center" wrapText="1"/>
    </xf>
    <xf numFmtId="43" fontId="37" fillId="0" borderId="74" xfId="414" applyFont="1" applyBorder="1" applyAlignment="1" applyProtection="1">
      <alignment horizontal="center" vertical="center" wrapText="1"/>
    </xf>
    <xf numFmtId="0" fontId="36" fillId="0" borderId="74" xfId="107" applyFont="1" applyBorder="1" applyAlignment="1" applyProtection="1">
      <alignment horizontal="left" vertical="center" wrapText="1"/>
    </xf>
    <xf numFmtId="43" fontId="36" fillId="0" borderId="74" xfId="414" applyFont="1" applyBorder="1" applyAlignment="1" applyProtection="1">
      <alignment horizontal="center" vertical="center" wrapText="1"/>
    </xf>
    <xf numFmtId="0" fontId="36" fillId="0" borderId="74" xfId="107" applyFont="1" applyBorder="1" applyAlignment="1" applyProtection="1">
      <alignment horizontal="left" vertical="center"/>
    </xf>
    <xf numFmtId="0" fontId="36" fillId="0" borderId="74" xfId="107" applyFont="1" applyBorder="1" applyAlignment="1" applyProtection="1">
      <alignment horizontal="center" vertical="center"/>
    </xf>
    <xf numFmtId="4" fontId="37" fillId="0" borderId="0" xfId="107" applyNumberFormat="1" applyFont="1" applyAlignment="1" applyProtection="1">
      <alignment horizontal="center" wrapText="1"/>
    </xf>
    <xf numFmtId="0" fontId="37" fillId="0" borderId="0" xfId="107" applyFont="1" applyAlignment="1" applyProtection="1">
      <alignment horizontal="center" wrapText="1"/>
    </xf>
    <xf numFmtId="43" fontId="37" fillId="0" borderId="74" xfId="414" applyFont="1" applyBorder="1" applyAlignment="1" applyProtection="1">
      <alignment horizontal="center" vertical="center"/>
    </xf>
    <xf numFmtId="4" fontId="45" fillId="0" borderId="0" xfId="107" applyNumberFormat="1" applyFont="1" applyAlignment="1" applyProtection="1">
      <alignment horizontal="center" wrapText="1"/>
    </xf>
    <xf numFmtId="43" fontId="37" fillId="0" borderId="78" xfId="414" applyFont="1" applyBorder="1" applyAlignment="1" applyProtection="1">
      <alignment horizontal="center" vertical="center" wrapText="1"/>
    </xf>
    <xf numFmtId="4" fontId="37" fillId="0" borderId="78" xfId="107" applyNumberFormat="1" applyFont="1" applyBorder="1" applyAlignment="1" applyProtection="1">
      <alignment horizontal="center" vertical="center" wrapText="1"/>
    </xf>
    <xf numFmtId="0" fontId="36" fillId="0" borderId="78" xfId="107" applyFont="1" applyBorder="1" applyAlignment="1" applyProtection="1">
      <alignment horizontal="center" vertical="center"/>
    </xf>
    <xf numFmtId="0" fontId="35" fillId="0" borderId="73" xfId="106" applyFont="1" applyBorder="1" applyAlignment="1" applyProtection="1">
      <alignment horizontal="center" vertical="center" wrapText="1"/>
    </xf>
    <xf numFmtId="0" fontId="35" fillId="0" borderId="76" xfId="106" applyFont="1" applyBorder="1" applyAlignment="1" applyProtection="1">
      <alignment vertical="center" wrapText="1"/>
    </xf>
    <xf numFmtId="2" fontId="35" fillId="0" borderId="74" xfId="106" applyNumberFormat="1" applyFont="1" applyBorder="1" applyAlignment="1" applyProtection="1">
      <alignment vertical="center" wrapText="1"/>
    </xf>
    <xf numFmtId="4" fontId="35" fillId="0" borderId="77" xfId="106" applyNumberFormat="1" applyFont="1" applyBorder="1" applyAlignment="1" applyProtection="1">
      <alignment horizontal="center" vertical="center" wrapText="1"/>
    </xf>
    <xf numFmtId="43" fontId="37" fillId="0" borderId="78" xfId="414" applyFont="1" applyBorder="1" applyAlignment="1" applyProtection="1">
      <alignment horizontal="center" vertical="center"/>
    </xf>
    <xf numFmtId="0" fontId="35" fillId="0" borderId="74" xfId="107" applyFont="1" applyBorder="1" applyAlignment="1" applyProtection="1">
      <alignment horizontal="center" vertical="center"/>
    </xf>
    <xf numFmtId="0" fontId="36" fillId="0" borderId="74" xfId="107" applyFont="1" applyBorder="1" applyAlignment="1" applyProtection="1">
      <alignment horizontal="center" vertical="center" wrapText="1"/>
    </xf>
    <xf numFmtId="4" fontId="35" fillId="0" borderId="74" xfId="107" applyNumberFormat="1" applyFont="1" applyBorder="1" applyAlignment="1" applyProtection="1">
      <alignment horizontal="center" vertical="center" wrapText="1"/>
    </xf>
    <xf numFmtId="0" fontId="35" fillId="0" borderId="74" xfId="107" applyFont="1" applyBorder="1" applyAlignment="1" applyProtection="1">
      <alignment horizontal="left" vertical="center" wrapText="1"/>
    </xf>
    <xf numFmtId="43" fontId="35" fillId="0" borderId="74" xfId="414" applyFont="1" applyBorder="1" applyAlignment="1" applyProtection="1">
      <alignment horizontal="center" vertical="center" wrapText="1"/>
    </xf>
    <xf numFmtId="43" fontId="36" fillId="0" borderId="74" xfId="414" applyFont="1" applyBorder="1" applyAlignment="1" applyProtection="1">
      <alignment horizontal="center" vertical="center"/>
    </xf>
    <xf numFmtId="0" fontId="35" fillId="0" borderId="74" xfId="107" applyFont="1" applyBorder="1" applyAlignment="1" applyProtection="1">
      <alignment horizontal="left" vertical="center"/>
    </xf>
    <xf numFmtId="43" fontId="35" fillId="0" borderId="74" xfId="414" applyFont="1" applyBorder="1" applyAlignment="1" applyProtection="1">
      <alignment horizontal="center" vertical="center"/>
    </xf>
    <xf numFmtId="10" fontId="37" fillId="0" borderId="74" xfId="107" applyNumberFormat="1" applyFont="1" applyBorder="1" applyAlignment="1" applyProtection="1">
      <alignment horizontal="center" vertical="center"/>
    </xf>
    <xf numFmtId="0" fontId="37" fillId="30" borderId="0" xfId="107" applyFont="1" applyFill="1" applyAlignment="1" applyProtection="1">
      <alignment horizontal="center"/>
    </xf>
    <xf numFmtId="4" fontId="45" fillId="0" borderId="74" xfId="107" applyNumberFormat="1" applyFont="1" applyBorder="1" applyAlignment="1" applyProtection="1">
      <alignment vertical="center" wrapText="1"/>
    </xf>
    <xf numFmtId="4" fontId="45" fillId="64" borderId="74" xfId="107" applyNumberFormat="1" applyFont="1" applyFill="1" applyBorder="1" applyAlignment="1" applyProtection="1">
      <alignment horizontal="center" vertical="center"/>
    </xf>
    <xf numFmtId="4" fontId="45" fillId="30" borderId="74" xfId="107" applyNumberFormat="1" applyFont="1" applyFill="1" applyBorder="1" applyAlignment="1" applyProtection="1">
      <alignment horizontal="center" vertical="center"/>
    </xf>
    <xf numFmtId="0" fontId="37" fillId="0" borderId="0" xfId="107" applyFont="1" applyAlignment="1" applyProtection="1">
      <alignment horizontal="left" vertical="center" wrapText="1"/>
    </xf>
    <xf numFmtId="0" fontId="37" fillId="0" borderId="0" xfId="107" applyFont="1" applyAlignment="1" applyProtection="1">
      <alignment horizontal="center" vertical="center" wrapText="1"/>
    </xf>
    <xf numFmtId="4" fontId="37" fillId="0" borderId="0" xfId="107" applyNumberFormat="1" applyFont="1" applyAlignment="1" applyProtection="1">
      <alignment horizontal="center" vertical="center" wrapText="1"/>
    </xf>
    <xf numFmtId="10" fontId="45" fillId="30" borderId="20" xfId="107" applyNumberFormat="1" applyFont="1" applyFill="1" applyBorder="1" applyAlignment="1" applyProtection="1">
      <alignment horizontal="center" vertical="center"/>
    </xf>
    <xf numFmtId="9" fontId="45" fillId="30" borderId="20" xfId="107" applyNumberFormat="1" applyFont="1" applyFill="1" applyBorder="1" applyAlignment="1" applyProtection="1">
      <alignment horizontal="center" vertical="center"/>
    </xf>
    <xf numFmtId="0" fontId="46" fillId="0" borderId="0" xfId="107" applyFont="1" applyAlignment="1" applyProtection="1">
      <alignment horizontal="center" vertical="center"/>
    </xf>
    <xf numFmtId="4" fontId="46" fillId="0" borderId="0" xfId="107" applyNumberFormat="1" applyFont="1" applyAlignment="1" applyProtection="1">
      <alignment horizontal="center" vertical="center"/>
    </xf>
    <xf numFmtId="4" fontId="46" fillId="0" borderId="0" xfId="107" applyNumberFormat="1" applyFont="1" applyAlignment="1" applyProtection="1">
      <alignment horizontal="right" vertical="center"/>
    </xf>
    <xf numFmtId="49" fontId="46" fillId="0" borderId="0" xfId="107" applyNumberFormat="1" applyFont="1" applyAlignment="1" applyProtection="1">
      <alignment horizontal="center" vertical="center"/>
    </xf>
    <xf numFmtId="0" fontId="46" fillId="0" borderId="0" xfId="107" applyFont="1" applyAlignment="1" applyProtection="1">
      <alignment vertical="center"/>
    </xf>
    <xf numFmtId="2" fontId="37" fillId="0" borderId="74" xfId="107" applyNumberFormat="1" applyFont="1" applyBorder="1" applyAlignment="1" applyProtection="1">
      <alignment horizontal="right" vertical="center" wrapText="1"/>
    </xf>
    <xf numFmtId="2" fontId="35" fillId="0" borderId="92" xfId="107" applyNumberFormat="1" applyFont="1" applyBorder="1" applyAlignment="1">
      <alignment horizontal="left" vertical="center"/>
    </xf>
    <xf numFmtId="2" fontId="35" fillId="0" borderId="92" xfId="107" applyNumberFormat="1" applyFont="1" applyBorder="1" applyAlignment="1">
      <alignment horizontal="center" vertical="center"/>
    </xf>
    <xf numFmtId="0" fontId="35" fillId="0" borderId="92" xfId="107" applyFont="1" applyBorder="1" applyAlignment="1">
      <alignment horizontal="center" vertical="center"/>
    </xf>
    <xf numFmtId="2" fontId="35" fillId="0" borderId="94" xfId="107" applyNumberFormat="1" applyFont="1" applyBorder="1" applyAlignment="1">
      <alignment horizontal="center" vertical="center"/>
    </xf>
    <xf numFmtId="0" fontId="35" fillId="0" borderId="95" xfId="0" applyFont="1" applyBorder="1" applyAlignment="1">
      <alignment vertical="center"/>
    </xf>
    <xf numFmtId="2" fontId="35" fillId="0" borderId="95" xfId="107" applyNumberFormat="1" applyFont="1" applyBorder="1" applyAlignment="1">
      <alignment horizontal="center" vertical="center"/>
    </xf>
    <xf numFmtId="168" fontId="35" fillId="0" borderId="95" xfId="107" applyNumberFormat="1" applyFont="1" applyBorder="1" applyAlignment="1">
      <alignment horizontal="center"/>
    </xf>
    <xf numFmtId="4" fontId="35" fillId="0" borderId="95" xfId="107" applyNumberFormat="1" applyFont="1" applyBorder="1" applyAlignment="1">
      <alignment horizontal="right" vertical="center"/>
    </xf>
    <xf numFmtId="4" fontId="36" fillId="30" borderId="17" xfId="107" applyNumberFormat="1" applyFont="1" applyFill="1" applyBorder="1" applyAlignment="1">
      <alignment vertical="center" wrapText="1"/>
    </xf>
    <xf numFmtId="2" fontId="35" fillId="0" borderId="0" xfId="107" applyNumberFormat="1" applyFont="1" applyBorder="1" applyAlignment="1">
      <alignment horizontal="center" vertical="center"/>
    </xf>
    <xf numFmtId="0" fontId="35" fillId="0" borderId="0" xfId="107" applyFont="1" applyBorder="1" applyAlignment="1">
      <alignment horizontal="center" vertical="center"/>
    </xf>
    <xf numFmtId="0" fontId="35" fillId="0" borderId="0" xfId="0" applyFont="1" applyBorder="1" applyAlignment="1">
      <alignment vertical="center"/>
    </xf>
    <xf numFmtId="168" fontId="35" fillId="0" borderId="0" xfId="107" applyNumberFormat="1" applyFont="1" applyBorder="1" applyAlignment="1">
      <alignment horizontal="center"/>
    </xf>
    <xf numFmtId="4" fontId="35" fillId="0" borderId="0" xfId="107" applyNumberFormat="1" applyFont="1" applyBorder="1" applyAlignment="1">
      <alignment horizontal="right" vertical="center"/>
    </xf>
    <xf numFmtId="0" fontId="35" fillId="0" borderId="92" xfId="0" applyFont="1" applyBorder="1" applyAlignment="1">
      <alignment vertical="center"/>
    </xf>
    <xf numFmtId="168" fontId="35" fillId="0" borderId="92" xfId="107" applyNumberFormat="1" applyFont="1" applyBorder="1" applyAlignment="1">
      <alignment horizontal="center"/>
    </xf>
    <xf numFmtId="4" fontId="35" fillId="0" borderId="92" xfId="107" applyNumberFormat="1" applyFont="1" applyBorder="1" applyAlignment="1">
      <alignment horizontal="right" vertical="center"/>
    </xf>
    <xf numFmtId="2" fontId="35" fillId="34" borderId="92" xfId="107" applyNumberFormat="1" applyFont="1" applyFill="1" applyBorder="1" applyAlignment="1">
      <alignment horizontal="left" vertical="center"/>
    </xf>
    <xf numFmtId="10" fontId="0" fillId="0" borderId="74" xfId="417" applyNumberFormat="1" applyFont="1" applyFill="1" applyBorder="1" applyAlignment="1" applyProtection="1">
      <alignment horizontal="center"/>
      <protection locked="0"/>
    </xf>
    <xf numFmtId="10" fontId="0" fillId="0" borderId="78" xfId="417" applyNumberFormat="1" applyFont="1" applyFill="1" applyBorder="1" applyAlignment="1" applyProtection="1">
      <alignment horizontal="center"/>
      <protection locked="0"/>
    </xf>
    <xf numFmtId="10" fontId="0" fillId="0" borderId="89" xfId="417" applyNumberFormat="1" applyFont="1" applyFill="1" applyBorder="1" applyAlignment="1" applyProtection="1">
      <alignment horizontal="center"/>
      <protection locked="0"/>
    </xf>
    <xf numFmtId="2" fontId="41" fillId="0" borderId="0" xfId="107" applyNumberFormat="1" applyFont="1" applyAlignment="1">
      <alignment horizontal="center" vertical="center" wrapText="1"/>
    </xf>
    <xf numFmtId="2" fontId="35" fillId="0" borderId="0" xfId="106" applyNumberFormat="1" applyFont="1" applyFill="1" applyBorder="1" applyAlignment="1" applyProtection="1">
      <alignment vertical="center" wrapText="1"/>
      <protection locked="0"/>
    </xf>
    <xf numFmtId="2" fontId="35" fillId="0" borderId="0" xfId="107" applyNumberFormat="1" applyFont="1" applyAlignment="1">
      <alignment vertical="center" wrapText="1"/>
    </xf>
    <xf numFmtId="2" fontId="35" fillId="31" borderId="0" xfId="106" applyNumberFormat="1" applyFont="1" applyFill="1" applyBorder="1" applyAlignment="1" applyProtection="1">
      <alignment horizontal="left" vertical="center" wrapText="1"/>
    </xf>
    <xf numFmtId="2" fontId="35" fillId="31" borderId="0" xfId="107" applyNumberFormat="1" applyFont="1" applyFill="1" applyAlignment="1">
      <alignment vertical="center" wrapText="1"/>
    </xf>
    <xf numFmtId="2" fontId="35" fillId="32" borderId="0" xfId="106" applyNumberFormat="1" applyFont="1" applyFill="1" applyBorder="1" applyAlignment="1" applyProtection="1">
      <alignment horizontal="left" vertical="center"/>
    </xf>
    <xf numFmtId="2" fontId="35" fillId="31" borderId="0" xfId="106" applyNumberFormat="1" applyFont="1" applyFill="1" applyBorder="1" applyAlignment="1" applyProtection="1">
      <alignment vertical="center" wrapText="1"/>
      <protection locked="0"/>
    </xf>
    <xf numFmtId="0" fontId="74" fillId="0" borderId="0" xfId="106" applyFont="1" applyBorder="1" applyAlignment="1" applyProtection="1">
      <alignment vertical="center" wrapText="1"/>
    </xf>
    <xf numFmtId="0" fontId="36" fillId="0" borderId="74" xfId="106" applyFont="1" applyBorder="1" applyAlignment="1">
      <alignment horizontal="left" vertical="center" wrapText="1"/>
    </xf>
    <xf numFmtId="0" fontId="35" fillId="0" borderId="76" xfId="106" applyFont="1" applyBorder="1" applyAlignment="1">
      <alignment horizontal="left" vertical="center" wrapText="1"/>
    </xf>
    <xf numFmtId="0" fontId="35" fillId="0" borderId="75" xfId="106" applyFont="1" applyBorder="1" applyAlignment="1">
      <alignment horizontal="left" vertical="center" wrapText="1"/>
    </xf>
    <xf numFmtId="0" fontId="35" fillId="0" borderId="77" xfId="106" applyFont="1" applyBorder="1" applyAlignment="1">
      <alignment horizontal="left" vertical="center" wrapText="1"/>
    </xf>
    <xf numFmtId="0" fontId="35" fillId="0" borderId="74" xfId="106" applyFont="1" applyFill="1" applyBorder="1" applyAlignment="1">
      <alignment horizontal="left" vertical="center" wrapText="1"/>
    </xf>
    <xf numFmtId="0" fontId="35" fillId="0" borderId="74" xfId="106" applyFont="1" applyBorder="1" applyAlignment="1">
      <alignment horizontal="left" vertical="center" wrapText="1"/>
    </xf>
    <xf numFmtId="0" fontId="36" fillId="30" borderId="74" xfId="106" applyFont="1" applyFill="1" applyBorder="1" applyAlignment="1">
      <alignment horizontal="left" vertical="center" wrapText="1"/>
    </xf>
    <xf numFmtId="0" fontId="35" fillId="0" borderId="76" xfId="106" applyFont="1" applyBorder="1" applyAlignment="1">
      <alignment horizontal="center" vertical="center" wrapText="1"/>
    </xf>
    <xf numFmtId="0" fontId="35" fillId="0" borderId="75" xfId="106" applyFont="1" applyBorder="1" applyAlignment="1">
      <alignment horizontal="center" vertical="center" wrapText="1"/>
    </xf>
    <xf numFmtId="0" fontId="35" fillId="34" borderId="74" xfId="106" applyFont="1" applyFill="1" applyBorder="1" applyAlignment="1">
      <alignment horizontal="left" vertical="center" wrapText="1"/>
    </xf>
    <xf numFmtId="0" fontId="36" fillId="0" borderId="76" xfId="106" applyFont="1" applyBorder="1" applyAlignment="1">
      <alignment horizontal="left" vertical="center" wrapText="1"/>
    </xf>
    <xf numFmtId="0" fontId="36" fillId="0" borderId="75" xfId="106" applyFont="1" applyBorder="1" applyAlignment="1">
      <alignment horizontal="left" vertical="center" wrapText="1"/>
    </xf>
    <xf numFmtId="0" fontId="36" fillId="0" borderId="77" xfId="106" applyFont="1" applyBorder="1" applyAlignment="1">
      <alignment horizontal="left" vertical="center" wrapText="1"/>
    </xf>
    <xf numFmtId="0" fontId="36" fillId="34" borderId="76" xfId="106" applyFont="1" applyFill="1" applyBorder="1" applyAlignment="1">
      <alignment horizontal="left" vertical="center" wrapText="1"/>
    </xf>
    <xf numFmtId="0" fontId="36" fillId="34" borderId="75" xfId="106" applyFont="1" applyFill="1" applyBorder="1" applyAlignment="1">
      <alignment horizontal="left" vertical="center" wrapText="1"/>
    </xf>
    <xf numFmtId="0" fontId="36" fillId="34" borderId="77" xfId="106" applyFont="1" applyFill="1" applyBorder="1" applyAlignment="1">
      <alignment horizontal="left" vertical="center" wrapText="1"/>
    </xf>
    <xf numFmtId="0" fontId="35" fillId="0" borderId="76" xfId="106" applyFont="1" applyFill="1" applyBorder="1" applyAlignment="1">
      <alignment horizontal="left" vertical="center" wrapText="1"/>
    </xf>
    <xf numFmtId="0" fontId="35" fillId="0" borderId="75" xfId="106" applyFont="1" applyFill="1" applyBorder="1" applyAlignment="1">
      <alignment horizontal="left" vertical="center" wrapText="1"/>
    </xf>
    <xf numFmtId="0" fontId="35" fillId="0" borderId="77" xfId="106" applyFont="1" applyFill="1" applyBorder="1" applyAlignment="1">
      <alignment horizontal="left" vertical="center" wrapText="1"/>
    </xf>
    <xf numFmtId="0" fontId="35" fillId="0" borderId="74" xfId="106" applyFont="1" applyBorder="1" applyAlignment="1">
      <alignment horizontal="center" vertical="center" wrapText="1"/>
    </xf>
    <xf numFmtId="0" fontId="36" fillId="62" borderId="76" xfId="106" applyFont="1" applyFill="1" applyBorder="1" applyAlignment="1">
      <alignment horizontal="left" vertical="center" wrapText="1"/>
    </xf>
    <xf numFmtId="0" fontId="36" fillId="62" borderId="75" xfId="106" applyFont="1" applyFill="1" applyBorder="1" applyAlignment="1">
      <alignment horizontal="left" vertical="center" wrapText="1"/>
    </xf>
    <xf numFmtId="0" fontId="36" fillId="62" borderId="77" xfId="106" applyFont="1" applyFill="1" applyBorder="1" applyAlignment="1">
      <alignment horizontal="left" vertical="center" wrapText="1"/>
    </xf>
    <xf numFmtId="0" fontId="36" fillId="30" borderId="15" xfId="106" applyFont="1" applyFill="1" applyBorder="1" applyAlignment="1">
      <alignment horizontal="left" vertical="center" wrapText="1"/>
    </xf>
    <xf numFmtId="0" fontId="36" fillId="0" borderId="78" xfId="106" applyFont="1" applyBorder="1" applyAlignment="1">
      <alignment horizontal="left" vertical="center" wrapText="1"/>
    </xf>
    <xf numFmtId="0" fontId="35" fillId="34" borderId="76" xfId="106" applyFont="1" applyFill="1" applyBorder="1" applyAlignment="1">
      <alignment horizontal="left" vertical="center" wrapText="1"/>
    </xf>
    <xf numFmtId="0" fontId="35" fillId="34" borderId="75" xfId="106" applyFont="1" applyFill="1" applyBorder="1" applyAlignment="1">
      <alignment horizontal="left" vertical="center" wrapText="1"/>
    </xf>
    <xf numFmtId="0" fontId="35" fillId="34" borderId="77" xfId="106" applyFont="1" applyFill="1" applyBorder="1" applyAlignment="1">
      <alignment horizontal="left" vertical="center" wrapText="1"/>
    </xf>
    <xf numFmtId="0" fontId="35" fillId="34" borderId="76" xfId="106" applyFont="1" applyFill="1" applyBorder="1" applyAlignment="1">
      <alignment horizontal="left" vertical="top" wrapText="1"/>
    </xf>
    <xf numFmtId="0" fontId="35" fillId="34" borderId="75" xfId="106" applyFont="1" applyFill="1" applyBorder="1" applyAlignment="1">
      <alignment horizontal="left" vertical="top" wrapText="1"/>
    </xf>
    <xf numFmtId="0" fontId="35" fillId="34" borderId="77" xfId="106" applyFont="1" applyFill="1" applyBorder="1" applyAlignment="1">
      <alignment horizontal="left" vertical="top" wrapText="1"/>
    </xf>
    <xf numFmtId="0" fontId="36" fillId="0" borderId="0" xfId="106" applyFont="1" applyBorder="1" applyAlignment="1">
      <alignment horizontal="right" wrapText="1"/>
    </xf>
    <xf numFmtId="0" fontId="35" fillId="0" borderId="80" xfId="106" applyFont="1" applyBorder="1" applyAlignment="1">
      <alignment horizontal="center" vertical="center" wrapText="1"/>
    </xf>
    <xf numFmtId="0" fontId="36" fillId="30" borderId="81" xfId="106" applyFont="1" applyFill="1" applyBorder="1" applyAlignment="1">
      <alignment horizontal="left" vertical="center" wrapText="1"/>
    </xf>
    <xf numFmtId="4" fontId="36" fillId="0" borderId="74" xfId="106" applyNumberFormat="1" applyFont="1" applyBorder="1" applyAlignment="1">
      <alignment horizontal="left" vertical="center" wrapText="1"/>
    </xf>
    <xf numFmtId="0" fontId="36" fillId="0" borderId="74" xfId="0" applyFont="1" applyBorder="1" applyAlignment="1">
      <alignment horizontal="left" vertical="center" wrapText="1"/>
    </xf>
    <xf numFmtId="0" fontId="35" fillId="0" borderId="74" xfId="0" applyFont="1" applyBorder="1" applyAlignment="1">
      <alignment horizontal="left" vertical="center" wrapText="1"/>
    </xf>
    <xf numFmtId="0" fontId="36" fillId="0" borderId="74" xfId="106" applyFont="1" applyBorder="1" applyAlignment="1" applyProtection="1">
      <alignment horizontal="center" vertical="center" wrapText="1"/>
      <protection locked="0"/>
    </xf>
    <xf numFmtId="4" fontId="36" fillId="0" borderId="74" xfId="106" applyNumberFormat="1" applyFont="1" applyBorder="1" applyAlignment="1" applyProtection="1">
      <alignment horizontal="center" vertical="center" wrapText="1"/>
      <protection locked="0"/>
    </xf>
    <xf numFmtId="2" fontId="34" fillId="0" borderId="0" xfId="106" applyNumberFormat="1" applyFont="1" applyBorder="1" applyAlignment="1" applyProtection="1">
      <alignment horizontal="center" vertical="center" wrapText="1"/>
      <protection locked="0"/>
    </xf>
    <xf numFmtId="2" fontId="35" fillId="0" borderId="0" xfId="106" applyNumberFormat="1" applyFont="1" applyBorder="1" applyAlignment="1" applyProtection="1">
      <alignment horizontal="center" vertical="center" wrapText="1"/>
      <protection locked="0"/>
    </xf>
    <xf numFmtId="2" fontId="36" fillId="0" borderId="0" xfId="106" applyNumberFormat="1" applyFont="1" applyBorder="1" applyAlignment="1" applyProtection="1">
      <alignment horizontal="center" vertical="center" wrapText="1"/>
      <protection locked="0"/>
    </xf>
    <xf numFmtId="2" fontId="35" fillId="0" borderId="0" xfId="106" applyNumberFormat="1" applyFont="1" applyBorder="1" applyAlignment="1" applyProtection="1">
      <alignment horizontal="right" vertical="center" wrapText="1"/>
    </xf>
    <xf numFmtId="2" fontId="73" fillId="0" borderId="0" xfId="106" applyNumberFormat="1" applyFont="1" applyFill="1" applyBorder="1" applyAlignment="1" applyProtection="1">
      <alignment horizontal="center" vertical="center" wrapText="1"/>
    </xf>
    <xf numFmtId="2" fontId="35" fillId="0" borderId="0" xfId="106" applyNumberFormat="1" applyFont="1" applyBorder="1" applyAlignment="1" applyProtection="1">
      <alignment horizontal="right" vertical="center" wrapText="1"/>
      <protection locked="0"/>
    </xf>
    <xf numFmtId="166" fontId="36" fillId="0" borderId="74" xfId="106" applyNumberFormat="1" applyFont="1" applyBorder="1" applyAlignment="1" applyProtection="1">
      <alignment horizontal="center" vertical="center" wrapText="1"/>
      <protection locked="0"/>
    </xf>
    <xf numFmtId="0" fontId="35" fillId="66" borderId="81" xfId="106" applyNumberFormat="1" applyFont="1" applyFill="1" applyBorder="1" applyAlignment="1" applyProtection="1">
      <alignment horizontal="left" vertical="center" wrapText="1"/>
      <protection locked="0"/>
    </xf>
    <xf numFmtId="0" fontId="35" fillId="67" borderId="81" xfId="106" applyNumberFormat="1" applyFont="1" applyFill="1" applyBorder="1" applyAlignment="1" applyProtection="1">
      <alignment horizontal="center" vertical="center" wrapText="1"/>
      <protection locked="0"/>
    </xf>
    <xf numFmtId="0" fontId="35" fillId="66" borderId="16" xfId="106" applyNumberFormat="1" applyFont="1" applyFill="1" applyBorder="1" applyAlignment="1" applyProtection="1">
      <alignment horizontal="left" vertical="center" wrapText="1"/>
      <protection locked="0"/>
    </xf>
    <xf numFmtId="0" fontId="74" fillId="0" borderId="84" xfId="106" applyFont="1" applyBorder="1" applyAlignment="1" applyProtection="1">
      <alignment horizontal="justify" vertical="center" wrapText="1"/>
    </xf>
    <xf numFmtId="0" fontId="74" fillId="0" borderId="0" xfId="106" applyFont="1" applyBorder="1" applyAlignment="1" applyProtection="1">
      <alignment horizontal="justify" vertical="center" wrapText="1"/>
    </xf>
    <xf numFmtId="0" fontId="36" fillId="34" borderId="74" xfId="106" applyFont="1" applyFill="1" applyBorder="1" applyAlignment="1">
      <alignment horizontal="left" vertical="center" wrapText="1"/>
    </xf>
    <xf numFmtId="0" fontId="45" fillId="30" borderId="74" xfId="107" applyFont="1" applyFill="1" applyBorder="1" applyAlignment="1" applyProtection="1">
      <alignment horizontal="left" vertical="center" wrapText="1"/>
    </xf>
    <xf numFmtId="0" fontId="37" fillId="0" borderId="28" xfId="107" applyFont="1" applyBorder="1" applyAlignment="1" applyProtection="1">
      <alignment horizontal="center" vertical="center" wrapText="1"/>
    </xf>
    <xf numFmtId="0" fontId="37" fillId="0" borderId="0" xfId="107" applyFont="1" applyAlignment="1" applyProtection="1">
      <alignment horizontal="center" vertical="center" wrapText="1"/>
    </xf>
    <xf numFmtId="0" fontId="37" fillId="0" borderId="29" xfId="107" applyFont="1" applyBorder="1" applyAlignment="1" applyProtection="1">
      <alignment horizontal="center" vertical="center" wrapText="1"/>
    </xf>
    <xf numFmtId="0" fontId="45" fillId="30" borderId="74" xfId="107" applyFont="1" applyFill="1" applyBorder="1" applyAlignment="1" applyProtection="1">
      <alignment horizontal="left" vertical="center"/>
    </xf>
    <xf numFmtId="0" fontId="45" fillId="0" borderId="28" xfId="107" applyFont="1" applyBorder="1" applyAlignment="1" applyProtection="1">
      <alignment horizontal="center" vertical="center" wrapText="1"/>
    </xf>
    <xf numFmtId="0" fontId="45" fillId="0" borderId="0" xfId="107" applyFont="1" applyAlignment="1" applyProtection="1">
      <alignment horizontal="center" vertical="center" wrapText="1"/>
    </xf>
    <xf numFmtId="0" fontId="45" fillId="0" borderId="29" xfId="107" applyFont="1" applyBorder="1" applyAlignment="1" applyProtection="1">
      <alignment horizontal="center" vertical="center" wrapText="1"/>
    </xf>
    <xf numFmtId="0" fontId="37" fillId="0" borderId="28" xfId="107" applyFont="1" applyBorder="1" applyAlignment="1" applyProtection="1">
      <alignment horizontal="center" vertical="center"/>
    </xf>
    <xf numFmtId="0" fontId="37" fillId="0" borderId="0" xfId="107" applyFont="1" applyAlignment="1" applyProtection="1">
      <alignment horizontal="center" vertical="center"/>
    </xf>
    <xf numFmtId="0" fontId="37" fillId="0" borderId="29" xfId="107" applyFont="1" applyBorder="1" applyAlignment="1" applyProtection="1">
      <alignment horizontal="center" vertical="center"/>
    </xf>
    <xf numFmtId="2" fontId="35" fillId="31" borderId="0" xfId="0" applyNumberFormat="1" applyFont="1" applyFill="1" applyBorder="1" applyAlignment="1" applyProtection="1">
      <alignment horizontal="left" vertical="center"/>
    </xf>
    <xf numFmtId="0" fontId="45" fillId="0" borderId="74" xfId="107" applyFont="1" applyBorder="1" applyAlignment="1" applyProtection="1">
      <alignment horizontal="center" vertical="center"/>
    </xf>
    <xf numFmtId="0" fontId="45" fillId="0" borderId="74" xfId="107" applyFont="1" applyBorder="1" applyAlignment="1" applyProtection="1">
      <alignment horizontal="center" vertical="center" wrapText="1"/>
    </xf>
    <xf numFmtId="4" fontId="45" fillId="0" borderId="74" xfId="107" applyNumberFormat="1" applyFont="1" applyBorder="1" applyAlignment="1" applyProtection="1">
      <alignment horizontal="center" vertical="center" wrapText="1"/>
    </xf>
    <xf numFmtId="49" fontId="45" fillId="0" borderId="74" xfId="107" applyNumberFormat="1" applyFont="1" applyBorder="1" applyAlignment="1" applyProtection="1">
      <alignment horizontal="center" vertical="center" wrapText="1"/>
    </xf>
    <xf numFmtId="0" fontId="37" fillId="0" borderId="79" xfId="107" applyFont="1" applyBorder="1" applyAlignment="1" applyProtection="1">
      <alignment horizontal="center" vertical="center"/>
    </xf>
    <xf numFmtId="0" fontId="37" fillId="0" borderId="57" xfId="107" applyFont="1" applyBorder="1" applyAlignment="1" applyProtection="1">
      <alignment horizontal="center" vertical="center"/>
    </xf>
    <xf numFmtId="0" fontId="37" fillId="0" borderId="63" xfId="107" applyFont="1" applyBorder="1" applyAlignment="1" applyProtection="1">
      <alignment horizontal="center" vertical="center"/>
    </xf>
    <xf numFmtId="4" fontId="45" fillId="0" borderId="76" xfId="107" applyNumberFormat="1" applyFont="1" applyBorder="1" applyAlignment="1" applyProtection="1">
      <alignment horizontal="center" vertical="center"/>
    </xf>
    <xf numFmtId="4" fontId="45" fillId="0" borderId="75" xfId="107" applyNumberFormat="1" applyFont="1" applyBorder="1" applyAlignment="1" applyProtection="1">
      <alignment horizontal="center" vertical="center"/>
    </xf>
    <xf numFmtId="4" fontId="45" fillId="0" borderId="77" xfId="107" applyNumberFormat="1" applyFont="1" applyBorder="1" applyAlignment="1" applyProtection="1">
      <alignment horizontal="center" vertical="center"/>
    </xf>
    <xf numFmtId="0" fontId="45" fillId="0" borderId="78" xfId="107" applyFont="1" applyBorder="1" applyAlignment="1" applyProtection="1">
      <alignment horizontal="center" vertical="center" wrapText="1"/>
    </xf>
    <xf numFmtId="0" fontId="45" fillId="0" borderId="15" xfId="107" applyFont="1" applyBorder="1" applyAlignment="1" applyProtection="1">
      <alignment horizontal="center" vertical="center" wrapText="1"/>
    </xf>
    <xf numFmtId="2" fontId="34" fillId="0" borderId="0" xfId="106" applyNumberFormat="1" applyFont="1" applyAlignment="1" applyProtection="1">
      <alignment horizontal="center" vertical="center" wrapText="1"/>
    </xf>
    <xf numFmtId="2" fontId="35" fillId="0" borderId="0" xfId="106" applyNumberFormat="1" applyFont="1" applyAlignment="1" applyProtection="1">
      <alignment horizontal="center" vertical="center" wrapText="1"/>
    </xf>
    <xf numFmtId="2" fontId="36" fillId="31" borderId="0" xfId="0" applyNumberFormat="1" applyFont="1" applyFill="1" applyBorder="1" applyAlignment="1" applyProtection="1">
      <alignment horizontal="left" vertical="center"/>
    </xf>
    <xf numFmtId="2" fontId="42" fillId="0" borderId="0" xfId="107" applyNumberFormat="1" applyFont="1" applyAlignment="1" applyProtection="1">
      <alignment horizontal="center" vertical="center"/>
    </xf>
    <xf numFmtId="0" fontId="35" fillId="67" borderId="16" xfId="106" applyNumberFormat="1" applyFont="1" applyFill="1" applyBorder="1" applyAlignment="1" applyProtection="1">
      <alignment horizontal="center" vertical="center" wrapText="1"/>
      <protection locked="0"/>
    </xf>
    <xf numFmtId="0" fontId="35" fillId="66" borderId="96" xfId="106" applyNumberFormat="1" applyFont="1" applyFill="1" applyBorder="1" applyAlignment="1" applyProtection="1">
      <alignment horizontal="center" vertical="center" wrapText="1"/>
      <protection locked="0"/>
    </xf>
    <xf numFmtId="0" fontId="35" fillId="66" borderId="16" xfId="106" applyNumberFormat="1" applyFont="1" applyFill="1" applyBorder="1" applyAlignment="1" applyProtection="1">
      <alignment horizontal="center" vertical="center" wrapText="1"/>
      <protection locked="0"/>
    </xf>
    <xf numFmtId="0" fontId="35" fillId="66" borderId="81" xfId="106" applyNumberFormat="1" applyFont="1" applyFill="1" applyBorder="1" applyAlignment="1" applyProtection="1">
      <alignment horizontal="center" vertical="center" wrapText="1"/>
      <protection locked="0"/>
    </xf>
    <xf numFmtId="167" fontId="35" fillId="0" borderId="0" xfId="106" applyNumberFormat="1" applyFont="1" applyFill="1" applyBorder="1" applyAlignment="1" applyProtection="1">
      <alignment horizontal="left" vertical="center" wrapText="1"/>
      <protection locked="0"/>
    </xf>
    <xf numFmtId="2" fontId="36" fillId="30" borderId="69" xfId="107" applyNumberFormat="1" applyFont="1" applyFill="1" applyBorder="1" applyAlignment="1">
      <alignment horizontal="center" vertical="center"/>
    </xf>
    <xf numFmtId="0" fontId="36" fillId="28" borderId="70" xfId="106" applyFont="1" applyFill="1" applyBorder="1" applyAlignment="1">
      <alignment horizontal="left" vertical="top" wrapText="1"/>
    </xf>
    <xf numFmtId="0" fontId="36" fillId="28" borderId="72" xfId="106" applyFont="1" applyFill="1" applyBorder="1" applyAlignment="1">
      <alignment horizontal="left" vertical="top" wrapText="1"/>
    </xf>
    <xf numFmtId="0" fontId="36" fillId="30" borderId="75" xfId="107" applyFont="1" applyFill="1" applyBorder="1" applyAlignment="1">
      <alignment horizontal="right" vertical="center" wrapText="1"/>
    </xf>
    <xf numFmtId="2" fontId="35" fillId="30" borderId="70" xfId="107" applyNumberFormat="1" applyFont="1" applyFill="1" applyBorder="1" applyAlignment="1">
      <alignment horizontal="right" vertical="center"/>
    </xf>
    <xf numFmtId="2" fontId="35" fillId="30" borderId="72" xfId="107" applyNumberFormat="1" applyFont="1" applyFill="1" applyBorder="1" applyAlignment="1">
      <alignment horizontal="right" vertical="center"/>
    </xf>
    <xf numFmtId="2" fontId="35" fillId="30" borderId="71" xfId="107" applyNumberFormat="1" applyFont="1" applyFill="1" applyBorder="1" applyAlignment="1">
      <alignment horizontal="right" vertical="center"/>
    </xf>
    <xf numFmtId="0" fontId="35" fillId="30" borderId="70" xfId="107" applyFont="1" applyFill="1" applyBorder="1" applyAlignment="1">
      <alignment horizontal="center" vertical="center" wrapText="1"/>
    </xf>
    <xf numFmtId="0" fontId="35" fillId="30" borderId="72" xfId="107" applyFont="1" applyFill="1" applyBorder="1" applyAlignment="1">
      <alignment horizontal="center" vertical="center" wrapText="1"/>
    </xf>
    <xf numFmtId="49" fontId="44" fillId="0" borderId="62" xfId="107" applyNumberFormat="1" applyFont="1" applyBorder="1" applyAlignment="1">
      <alignment horizontal="center" vertical="center" wrapText="1"/>
    </xf>
    <xf numFmtId="49" fontId="44" fillId="0" borderId="57" xfId="107" applyNumberFormat="1" applyFont="1" applyBorder="1" applyAlignment="1">
      <alignment horizontal="center" vertical="center" wrapText="1"/>
    </xf>
    <xf numFmtId="49" fontId="44" fillId="0" borderId="63" xfId="107" applyNumberFormat="1" applyFont="1" applyBorder="1" applyAlignment="1">
      <alignment horizontal="center" vertical="center" wrapText="1"/>
    </xf>
    <xf numFmtId="49" fontId="44" fillId="0" borderId="19" xfId="107" applyNumberFormat="1" applyFont="1" applyBorder="1" applyAlignment="1">
      <alignment horizontal="center" vertical="center" wrapText="1"/>
    </xf>
    <xf numFmtId="49" fontId="44" fillId="0" borderId="17" xfId="107" applyNumberFormat="1" applyFont="1" applyBorder="1" applyAlignment="1">
      <alignment horizontal="center" vertical="center" wrapText="1"/>
    </xf>
    <xf numFmtId="49" fontId="44" fillId="0" borderId="30" xfId="107" applyNumberFormat="1" applyFont="1" applyBorder="1" applyAlignment="1">
      <alignment horizontal="center" vertical="center" wrapText="1"/>
    </xf>
    <xf numFmtId="2" fontId="44" fillId="0" borderId="64" xfId="107" applyNumberFormat="1" applyFont="1" applyBorder="1" applyAlignment="1">
      <alignment horizontal="center" vertical="center" wrapText="1"/>
    </xf>
    <xf numFmtId="2" fontId="44" fillId="0" borderId="31" xfId="107" applyNumberFormat="1" applyFont="1" applyBorder="1" applyAlignment="1">
      <alignment horizontal="center" vertical="center" wrapText="1"/>
    </xf>
    <xf numFmtId="2" fontId="44" fillId="0" borderId="15" xfId="107" applyNumberFormat="1" applyFont="1" applyBorder="1" applyAlignment="1">
      <alignment horizontal="center" vertical="center" wrapText="1"/>
    </xf>
    <xf numFmtId="2" fontId="36" fillId="0" borderId="64" xfId="107" applyNumberFormat="1" applyFont="1" applyBorder="1" applyAlignment="1">
      <alignment horizontal="center" vertical="center"/>
    </xf>
    <xf numFmtId="2" fontId="36" fillId="0" borderId="31" xfId="107" applyNumberFormat="1" applyFont="1" applyBorder="1" applyAlignment="1">
      <alignment horizontal="center" vertical="center"/>
    </xf>
    <xf numFmtId="2" fontId="36" fillId="0" borderId="15" xfId="107" applyNumberFormat="1" applyFont="1" applyBorder="1" applyAlignment="1">
      <alignment horizontal="center" vertical="center"/>
    </xf>
    <xf numFmtId="2" fontId="44" fillId="0" borderId="64" xfId="107" applyNumberFormat="1" applyFont="1" applyBorder="1" applyAlignment="1">
      <alignment horizontal="center" vertical="center"/>
    </xf>
    <xf numFmtId="2" fontId="44" fillId="0" borderId="31" xfId="107" applyNumberFormat="1" applyFont="1" applyBorder="1" applyAlignment="1">
      <alignment horizontal="center" vertical="center"/>
    </xf>
    <xf numFmtId="2" fontId="44" fillId="0" borderId="15" xfId="107" applyNumberFormat="1" applyFont="1" applyBorder="1" applyAlignment="1">
      <alignment horizontal="center" vertical="center"/>
    </xf>
    <xf numFmtId="4" fontId="44" fillId="0" borderId="64" xfId="107" applyNumberFormat="1" applyFont="1" applyBorder="1" applyAlignment="1">
      <alignment horizontal="center" vertical="center" wrapText="1"/>
    </xf>
    <xf numFmtId="4" fontId="44" fillId="0" borderId="31" xfId="107" applyNumberFormat="1" applyFont="1" applyBorder="1" applyAlignment="1">
      <alignment horizontal="center" vertical="center" wrapText="1"/>
    </xf>
    <xf numFmtId="4" fontId="44" fillId="0" borderId="15" xfId="107" applyNumberFormat="1" applyFont="1" applyBorder="1" applyAlignment="1">
      <alignment horizontal="center" vertical="center" wrapText="1"/>
    </xf>
    <xf numFmtId="2" fontId="43" fillId="0" borderId="70" xfId="107" applyNumberFormat="1" applyFont="1" applyBorder="1" applyAlignment="1">
      <alignment horizontal="center" vertical="center"/>
    </xf>
    <xf numFmtId="2" fontId="43" fillId="0" borderId="71" xfId="107" applyNumberFormat="1" applyFont="1" applyBorder="1" applyAlignment="1">
      <alignment horizontal="center" vertical="center"/>
    </xf>
    <xf numFmtId="2" fontId="44" fillId="0" borderId="24" xfId="0" applyNumberFormat="1" applyFont="1" applyBorder="1" applyAlignment="1">
      <alignment horizontal="center" vertical="center" wrapText="1"/>
    </xf>
    <xf numFmtId="2" fontId="43" fillId="0" borderId="25" xfId="0" applyNumberFormat="1" applyFont="1" applyBorder="1" applyAlignment="1">
      <alignment horizontal="center" vertical="center"/>
    </xf>
    <xf numFmtId="2" fontId="43" fillId="0" borderId="23" xfId="0" applyNumberFormat="1" applyFont="1" applyBorder="1" applyAlignment="1">
      <alignment horizontal="center" vertical="center"/>
    </xf>
    <xf numFmtId="2" fontId="35" fillId="28" borderId="25" xfId="0" applyNumberFormat="1" applyFont="1" applyFill="1" applyBorder="1" applyAlignment="1">
      <alignment horizontal="right" vertical="center"/>
    </xf>
    <xf numFmtId="2" fontId="35" fillId="28" borderId="26" xfId="0" applyNumberFormat="1" applyFont="1" applyFill="1" applyBorder="1" applyAlignment="1">
      <alignment horizontal="right" vertical="center"/>
    </xf>
    <xf numFmtId="2" fontId="35" fillId="28" borderId="23" xfId="0" applyNumberFormat="1" applyFont="1" applyFill="1" applyBorder="1" applyAlignment="1">
      <alignment horizontal="right" vertical="center"/>
    </xf>
    <xf numFmtId="49" fontId="44" fillId="0" borderId="18" xfId="0" applyNumberFormat="1" applyFont="1" applyBorder="1" applyAlignment="1">
      <alignment horizontal="center" vertical="center" wrapText="1"/>
    </xf>
    <xf numFmtId="49" fontId="44" fillId="0" borderId="21" xfId="0" applyNumberFormat="1" applyFont="1" applyBorder="1" applyAlignment="1">
      <alignment horizontal="center" vertical="center" wrapText="1"/>
    </xf>
    <xf numFmtId="49" fontId="44" fillId="0" borderId="27"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49" fontId="44" fillId="0" borderId="17" xfId="0" applyNumberFormat="1" applyFont="1" applyBorder="1" applyAlignment="1">
      <alignment horizontal="center" vertical="center" wrapText="1"/>
    </xf>
    <xf numFmtId="49" fontId="44" fillId="0" borderId="30" xfId="0" applyNumberFormat="1" applyFont="1" applyBorder="1" applyAlignment="1">
      <alignment horizontal="center" vertical="center" wrapText="1"/>
    </xf>
    <xf numFmtId="2" fontId="44" fillId="0" borderId="24" xfId="0" applyNumberFormat="1" applyFont="1" applyBorder="1" applyAlignment="1">
      <alignment horizontal="center" vertical="center"/>
    </xf>
    <xf numFmtId="2" fontId="36" fillId="30" borderId="15" xfId="107" applyNumberFormat="1" applyFont="1" applyFill="1" applyBorder="1" applyAlignment="1">
      <alignment horizontal="center" vertical="center"/>
    </xf>
    <xf numFmtId="0" fontId="36" fillId="28" borderId="19" xfId="106" applyFont="1" applyFill="1" applyBorder="1" applyAlignment="1">
      <alignment horizontal="left" vertical="top" wrapText="1"/>
    </xf>
    <xf numFmtId="0" fontId="36" fillId="28" borderId="17" xfId="106" applyFont="1" applyFill="1" applyBorder="1" applyAlignment="1">
      <alignment horizontal="left" vertical="top" wrapText="1"/>
    </xf>
    <xf numFmtId="0" fontId="36" fillId="30" borderId="17" xfId="107" applyFont="1" applyFill="1" applyBorder="1" applyAlignment="1">
      <alignment horizontal="right" vertical="center" wrapText="1"/>
    </xf>
    <xf numFmtId="0" fontId="36" fillId="28" borderId="19" xfId="106" applyFont="1" applyFill="1" applyBorder="1" applyAlignment="1">
      <alignment horizontal="left" vertical="center" wrapText="1"/>
    </xf>
    <xf numFmtId="0" fontId="36" fillId="28" borderId="17" xfId="106" applyFont="1" applyFill="1" applyBorder="1" applyAlignment="1">
      <alignment horizontal="left" vertical="center" wrapText="1"/>
    </xf>
    <xf numFmtId="0" fontId="35" fillId="28" borderId="76" xfId="0" applyFont="1" applyFill="1" applyBorder="1" applyAlignment="1">
      <alignment horizontal="center" vertical="center" wrapText="1"/>
    </xf>
    <xf numFmtId="0" fontId="35" fillId="28" borderId="75" xfId="0" applyFont="1" applyFill="1" applyBorder="1" applyAlignment="1">
      <alignment horizontal="center" vertical="center" wrapText="1"/>
    </xf>
    <xf numFmtId="2" fontId="36" fillId="30" borderId="70" xfId="107" applyNumberFormat="1" applyFont="1" applyFill="1" applyBorder="1" applyAlignment="1">
      <alignment horizontal="center" vertical="center"/>
    </xf>
    <xf numFmtId="2" fontId="36" fillId="30" borderId="71" xfId="107" applyNumberFormat="1" applyFont="1" applyFill="1" applyBorder="1" applyAlignment="1">
      <alignment horizontal="center" vertical="center"/>
    </xf>
    <xf numFmtId="0" fontId="36" fillId="28" borderId="70" xfId="106" applyFont="1" applyFill="1" applyBorder="1" applyAlignment="1">
      <alignment horizontal="left" vertical="center" wrapText="1"/>
    </xf>
    <xf numFmtId="0" fontId="36" fillId="28" borderId="71" xfId="106" applyFont="1" applyFill="1" applyBorder="1" applyAlignment="1">
      <alignment horizontal="left" vertical="center" wrapText="1"/>
    </xf>
    <xf numFmtId="2" fontId="36" fillId="30" borderId="24" xfId="107" applyNumberFormat="1" applyFont="1" applyFill="1" applyBorder="1" applyAlignment="1">
      <alignment horizontal="center" vertical="center"/>
    </xf>
    <xf numFmtId="0" fontId="36" fillId="28" borderId="25" xfId="106" applyFont="1" applyFill="1" applyBorder="1" applyAlignment="1">
      <alignment horizontal="left" vertical="center" wrapText="1"/>
    </xf>
    <xf numFmtId="0" fontId="36" fillId="28" borderId="26" xfId="106" applyFont="1" applyFill="1" applyBorder="1" applyAlignment="1">
      <alignment horizontal="left" vertical="center" wrapText="1"/>
    </xf>
    <xf numFmtId="2" fontId="35" fillId="30" borderId="24" xfId="107" applyNumberFormat="1" applyFont="1" applyFill="1" applyBorder="1" applyAlignment="1">
      <alignment horizontal="right" vertical="center"/>
    </xf>
    <xf numFmtId="0" fontId="35" fillId="30" borderId="25" xfId="107" applyFont="1" applyFill="1" applyBorder="1" applyAlignment="1">
      <alignment horizontal="center" vertical="center" wrapText="1"/>
    </xf>
    <xf numFmtId="0" fontId="35" fillId="30" borderId="26" xfId="107" applyFont="1" applyFill="1" applyBorder="1" applyAlignment="1">
      <alignment horizontal="center" vertical="center" wrapText="1"/>
    </xf>
    <xf numFmtId="49" fontId="44" fillId="0" borderId="24" xfId="107" applyNumberFormat="1" applyFont="1" applyBorder="1" applyAlignment="1">
      <alignment horizontal="center" vertical="center" wrapText="1"/>
    </xf>
    <xf numFmtId="2" fontId="44" fillId="0" borderId="24" xfId="107" applyNumberFormat="1" applyFont="1" applyBorder="1" applyAlignment="1">
      <alignment horizontal="center" vertical="center" wrapText="1"/>
    </xf>
    <xf numFmtId="2" fontId="44" fillId="0" borderId="24" xfId="107" applyNumberFormat="1" applyFont="1" applyBorder="1" applyAlignment="1">
      <alignment horizontal="center" vertical="center"/>
    </xf>
    <xf numFmtId="2" fontId="44" fillId="0" borderId="22" xfId="107" applyNumberFormat="1" applyFont="1" applyBorder="1" applyAlignment="1">
      <alignment horizontal="center" vertical="center"/>
    </xf>
    <xf numFmtId="49" fontId="44" fillId="0" borderId="69" xfId="107" applyNumberFormat="1" applyFont="1" applyBorder="1" applyAlignment="1">
      <alignment horizontal="center" vertical="center" wrapText="1"/>
    </xf>
    <xf numFmtId="2" fontId="44" fillId="0" borderId="69" xfId="107" applyNumberFormat="1" applyFont="1" applyBorder="1" applyAlignment="1">
      <alignment horizontal="center" vertical="center" wrapText="1"/>
    </xf>
    <xf numFmtId="2" fontId="36" fillId="0" borderId="69" xfId="107" applyNumberFormat="1" applyFont="1" applyBorder="1" applyAlignment="1">
      <alignment horizontal="center" vertical="center"/>
    </xf>
    <xf numFmtId="2" fontId="44" fillId="0" borderId="69" xfId="107" applyNumberFormat="1" applyFont="1" applyBorder="1" applyAlignment="1">
      <alignment horizontal="center" vertical="center"/>
    </xf>
    <xf numFmtId="4" fontId="44" fillId="0" borderId="69" xfId="107" applyNumberFormat="1" applyFont="1" applyBorder="1" applyAlignment="1">
      <alignment horizontal="center" vertical="center" wrapText="1"/>
    </xf>
    <xf numFmtId="2" fontId="43" fillId="0" borderId="69" xfId="107" applyNumberFormat="1" applyFont="1" applyBorder="1" applyAlignment="1">
      <alignment horizontal="center" vertical="center"/>
    </xf>
    <xf numFmtId="0" fontId="36" fillId="28" borderId="69" xfId="106" applyFont="1" applyFill="1" applyBorder="1" applyAlignment="1">
      <alignment horizontal="left" vertical="center" wrapText="1"/>
    </xf>
    <xf numFmtId="2" fontId="35" fillId="30" borderId="69" xfId="107" applyNumberFormat="1" applyFont="1" applyFill="1" applyBorder="1" applyAlignment="1">
      <alignment horizontal="right" vertical="center"/>
    </xf>
    <xf numFmtId="0" fontId="36" fillId="28" borderId="15" xfId="106" applyFont="1" applyFill="1" applyBorder="1" applyAlignment="1">
      <alignment horizontal="left" vertical="center" wrapText="1"/>
    </xf>
    <xf numFmtId="2" fontId="44" fillId="34" borderId="69" xfId="107" applyNumberFormat="1" applyFont="1" applyFill="1" applyBorder="1" applyAlignment="1">
      <alignment horizontal="center" vertical="center" wrapText="1"/>
    </xf>
    <xf numFmtId="4" fontId="44" fillId="34" borderId="69" xfId="107" applyNumberFormat="1" applyFont="1" applyFill="1" applyBorder="1" applyAlignment="1">
      <alignment horizontal="center" vertical="center" wrapText="1"/>
    </xf>
    <xf numFmtId="2" fontId="43" fillId="34" borderId="69" xfId="107" applyNumberFormat="1" applyFont="1" applyFill="1" applyBorder="1" applyAlignment="1">
      <alignment horizontal="center" vertical="center"/>
    </xf>
    <xf numFmtId="49" fontId="44" fillId="34" borderId="69" xfId="107" applyNumberFormat="1" applyFont="1" applyFill="1" applyBorder="1" applyAlignment="1">
      <alignment horizontal="center" vertical="center" wrapText="1"/>
    </xf>
    <xf numFmtId="2" fontId="36" fillId="34" borderId="69" xfId="107" applyNumberFormat="1" applyFont="1" applyFill="1" applyBorder="1" applyAlignment="1">
      <alignment horizontal="center" vertical="center"/>
    </xf>
    <xf numFmtId="2" fontId="36" fillId="34" borderId="64" xfId="107" applyNumberFormat="1" applyFont="1" applyFill="1" applyBorder="1" applyAlignment="1">
      <alignment horizontal="center" vertical="center"/>
    </xf>
    <xf numFmtId="2" fontId="44" fillId="34" borderId="69" xfId="107" applyNumberFormat="1" applyFont="1" applyFill="1" applyBorder="1" applyAlignment="1">
      <alignment horizontal="center" vertical="center"/>
    </xf>
    <xf numFmtId="2" fontId="40" fillId="0" borderId="0" xfId="107" applyNumberFormat="1" applyFont="1" applyAlignment="1">
      <alignment horizontal="center" vertical="center"/>
    </xf>
    <xf numFmtId="2" fontId="41" fillId="0" borderId="0" xfId="107" applyNumberFormat="1" applyFont="1" applyAlignment="1">
      <alignment horizontal="center" vertical="center"/>
    </xf>
    <xf numFmtId="2" fontId="36" fillId="30" borderId="74" xfId="107" applyNumberFormat="1" applyFont="1" applyFill="1" applyBorder="1" applyAlignment="1">
      <alignment horizontal="center" vertical="center"/>
    </xf>
    <xf numFmtId="0" fontId="36" fillId="28" borderId="76" xfId="106" applyFont="1" applyFill="1" applyBorder="1" applyAlignment="1">
      <alignment horizontal="left" vertical="center" wrapText="1"/>
    </xf>
    <xf numFmtId="0" fontId="36" fillId="28" borderId="75" xfId="106" applyFont="1" applyFill="1" applyBorder="1" applyAlignment="1">
      <alignment horizontal="left" vertical="center" wrapText="1"/>
    </xf>
    <xf numFmtId="2" fontId="41" fillId="0" borderId="81" xfId="107" applyNumberFormat="1" applyFont="1" applyBorder="1" applyAlignment="1">
      <alignment horizontal="center" vertical="center"/>
    </xf>
    <xf numFmtId="2" fontId="42" fillId="0" borderId="0" xfId="107" applyNumberFormat="1" applyFont="1" applyAlignment="1">
      <alignment horizontal="center" vertical="center"/>
    </xf>
    <xf numFmtId="4" fontId="44" fillId="0" borderId="24" xfId="107" applyNumberFormat="1" applyFont="1" applyBorder="1" applyAlignment="1">
      <alignment horizontal="center" vertical="center" wrapText="1"/>
    </xf>
    <xf numFmtId="2" fontId="43" fillId="0" borderId="24" xfId="107" applyNumberFormat="1" applyFont="1" applyBorder="1" applyAlignment="1">
      <alignment horizontal="center" vertical="center"/>
    </xf>
    <xf numFmtId="2" fontId="36" fillId="60" borderId="69" xfId="107" applyNumberFormat="1" applyFont="1" applyFill="1" applyBorder="1" applyAlignment="1">
      <alignment horizontal="center" vertical="center"/>
    </xf>
    <xf numFmtId="0" fontId="36" fillId="33" borderId="70" xfId="106" applyFont="1" applyFill="1" applyBorder="1" applyAlignment="1">
      <alignment horizontal="left" vertical="center" wrapText="1"/>
    </xf>
    <xf numFmtId="0" fontId="36" fillId="33" borderId="72" xfId="106" applyFont="1" applyFill="1" applyBorder="1" applyAlignment="1">
      <alignment horizontal="left" vertical="center" wrapText="1"/>
    </xf>
    <xf numFmtId="0" fontId="36" fillId="28" borderId="72" xfId="106" applyFont="1" applyFill="1" applyBorder="1" applyAlignment="1">
      <alignment horizontal="left" vertical="center" wrapText="1"/>
    </xf>
    <xf numFmtId="49" fontId="44" fillId="0" borderId="70" xfId="107" applyNumberFormat="1" applyFont="1" applyBorder="1" applyAlignment="1">
      <alignment horizontal="center" vertical="center" wrapText="1"/>
    </xf>
    <xf numFmtId="49" fontId="44" fillId="0" borderId="72" xfId="107" applyNumberFormat="1" applyFont="1" applyBorder="1" applyAlignment="1">
      <alignment horizontal="center" vertical="center" wrapText="1"/>
    </xf>
    <xf numFmtId="49" fontId="44" fillId="0" borderId="71" xfId="107" applyNumberFormat="1" applyFont="1" applyBorder="1" applyAlignment="1">
      <alignment horizontal="center" vertical="center" wrapText="1"/>
    </xf>
    <xf numFmtId="2" fontId="35" fillId="30" borderId="70" xfId="107" applyNumberFormat="1" applyFont="1" applyFill="1" applyBorder="1" applyAlignment="1">
      <alignment horizontal="center" vertical="center"/>
    </xf>
    <xf numFmtId="2" fontId="35" fillId="30" borderId="72" xfId="107" applyNumberFormat="1" applyFont="1" applyFill="1" applyBorder="1" applyAlignment="1">
      <alignment horizontal="center" vertical="center"/>
    </xf>
    <xf numFmtId="2" fontId="35" fillId="30" borderId="71" xfId="107" applyNumberFormat="1" applyFont="1" applyFill="1" applyBorder="1" applyAlignment="1">
      <alignment horizontal="center" vertical="center"/>
    </xf>
    <xf numFmtId="2" fontId="44" fillId="0" borderId="78" xfId="107" applyNumberFormat="1" applyFont="1" applyBorder="1" applyAlignment="1">
      <alignment horizontal="center" vertical="center" wrapText="1"/>
    </xf>
    <xf numFmtId="2" fontId="36" fillId="0" borderId="78" xfId="107" applyNumberFormat="1" applyFont="1" applyBorder="1" applyAlignment="1">
      <alignment horizontal="center" vertical="center"/>
    </xf>
    <xf numFmtId="2" fontId="44" fillId="0" borderId="93" xfId="107" applyNumberFormat="1" applyFont="1" applyBorder="1" applyAlignment="1">
      <alignment horizontal="center" vertical="center"/>
    </xf>
    <xf numFmtId="2" fontId="44" fillId="0" borderId="93" xfId="107" applyNumberFormat="1" applyFont="1" applyBorder="1" applyAlignment="1">
      <alignment horizontal="center" vertical="center" wrapText="1"/>
    </xf>
    <xf numFmtId="4" fontId="44" fillId="0" borderId="93" xfId="107" applyNumberFormat="1" applyFont="1" applyBorder="1" applyAlignment="1">
      <alignment horizontal="center" vertical="center" wrapText="1"/>
    </xf>
    <xf numFmtId="2" fontId="35" fillId="60" borderId="69" xfId="107" applyNumberFormat="1" applyFont="1" applyFill="1" applyBorder="1" applyAlignment="1">
      <alignment horizontal="right" vertical="center"/>
    </xf>
    <xf numFmtId="0" fontId="35" fillId="60" borderId="70" xfId="107" applyFont="1" applyFill="1" applyBorder="1" applyAlignment="1">
      <alignment horizontal="center" vertical="center" wrapText="1"/>
    </xf>
    <xf numFmtId="0" fontId="35" fillId="60" borderId="72" xfId="107" applyFont="1" applyFill="1" applyBorder="1" applyAlignment="1">
      <alignment horizontal="center" vertical="center" wrapText="1"/>
    </xf>
    <xf numFmtId="2" fontId="36" fillId="60" borderId="15" xfId="107" applyNumberFormat="1" applyFont="1" applyFill="1" applyBorder="1" applyAlignment="1">
      <alignment horizontal="center" vertical="center"/>
    </xf>
    <xf numFmtId="0" fontId="36" fillId="33" borderId="19" xfId="106" applyFont="1" applyFill="1" applyBorder="1" applyAlignment="1">
      <alignment horizontal="left" vertical="center" wrapText="1"/>
    </xf>
    <xf numFmtId="0" fontId="36" fillId="33" borderId="17" xfId="106" applyFont="1" applyFill="1" applyBorder="1" applyAlignment="1">
      <alignment horizontal="left" vertical="center" wrapText="1"/>
    </xf>
    <xf numFmtId="49" fontId="44" fillId="0" borderId="62" xfId="0" applyNumberFormat="1" applyFont="1" applyBorder="1" applyAlignment="1">
      <alignment horizontal="center" vertical="center" wrapText="1"/>
    </xf>
    <xf numFmtId="49" fontId="44" fillId="0" borderId="57" xfId="0" applyNumberFormat="1" applyFont="1" applyBorder="1" applyAlignment="1">
      <alignment horizontal="center" vertical="center" wrapText="1"/>
    </xf>
    <xf numFmtId="49" fontId="44" fillId="0" borderId="63" xfId="0" applyNumberFormat="1" applyFont="1" applyBorder="1" applyAlignment="1">
      <alignment horizontal="center" vertical="center" wrapText="1"/>
    </xf>
    <xf numFmtId="2" fontId="44" fillId="0" borderId="58" xfId="0" applyNumberFormat="1" applyFont="1" applyBorder="1" applyAlignment="1">
      <alignment horizontal="center" vertical="center" wrapText="1"/>
    </xf>
    <xf numFmtId="2" fontId="44" fillId="0" borderId="58" xfId="0" applyNumberFormat="1" applyFont="1" applyBorder="1" applyAlignment="1">
      <alignment horizontal="center" vertical="center"/>
    </xf>
    <xf numFmtId="2" fontId="43" fillId="0" borderId="61" xfId="0" applyNumberFormat="1" applyFont="1" applyBorder="1" applyAlignment="1">
      <alignment horizontal="center" vertical="center"/>
    </xf>
    <xf numFmtId="2" fontId="43" fillId="0" borderId="60" xfId="0" applyNumberFormat="1" applyFont="1" applyBorder="1" applyAlignment="1">
      <alignment horizontal="center" vertical="center"/>
    </xf>
    <xf numFmtId="2" fontId="35" fillId="28" borderId="61" xfId="0" applyNumberFormat="1" applyFont="1" applyFill="1" applyBorder="1" applyAlignment="1">
      <alignment horizontal="right" vertical="center"/>
    </xf>
    <xf numFmtId="2" fontId="35" fillId="28" borderId="59" xfId="0" applyNumberFormat="1" applyFont="1" applyFill="1" applyBorder="1" applyAlignment="1">
      <alignment horizontal="right" vertical="center"/>
    </xf>
    <xf numFmtId="2" fontId="35" fillId="28" borderId="60" xfId="0" applyNumberFormat="1" applyFont="1" applyFill="1" applyBorder="1" applyAlignment="1">
      <alignment horizontal="right" vertical="center"/>
    </xf>
    <xf numFmtId="49" fontId="1" fillId="0" borderId="28" xfId="416" applyNumberFormat="1" applyFont="1" applyBorder="1" applyAlignment="1" applyProtection="1">
      <alignment horizontal="left" wrapText="1"/>
    </xf>
    <xf numFmtId="49" fontId="1" fillId="0" borderId="0" xfId="416" applyNumberFormat="1" applyFont="1" applyBorder="1" applyAlignment="1" applyProtection="1">
      <alignment horizontal="left" wrapText="1"/>
    </xf>
    <xf numFmtId="49" fontId="1" fillId="0" borderId="29" xfId="416" applyNumberFormat="1" applyFont="1" applyBorder="1" applyAlignment="1" applyProtection="1">
      <alignment horizontal="left" wrapText="1"/>
    </xf>
    <xf numFmtId="0" fontId="75" fillId="0" borderId="79" xfId="416" applyFont="1" applyBorder="1" applyAlignment="1" applyProtection="1">
      <alignment horizontal="center" vertical="center" wrapText="1"/>
    </xf>
    <xf numFmtId="0" fontId="75" fillId="0" borderId="82" xfId="416" applyFont="1" applyBorder="1" applyAlignment="1" applyProtection="1">
      <alignment horizontal="center" vertical="center" wrapText="1"/>
    </xf>
    <xf numFmtId="0" fontId="75" fillId="0" borderId="83" xfId="416" applyFont="1" applyBorder="1" applyAlignment="1" applyProtection="1">
      <alignment horizontal="center" vertical="center" wrapText="1"/>
    </xf>
    <xf numFmtId="0" fontId="75" fillId="0" borderId="28" xfId="416" applyFont="1" applyBorder="1" applyAlignment="1" applyProtection="1">
      <alignment horizontal="center" vertical="center" wrapText="1"/>
    </xf>
    <xf numFmtId="0" fontId="75" fillId="0" borderId="0" xfId="416" applyFont="1" applyBorder="1" applyAlignment="1" applyProtection="1">
      <alignment horizontal="center" vertical="center" wrapText="1"/>
    </xf>
    <xf numFmtId="0" fontId="75" fillId="0" borderId="29" xfId="416" applyFont="1" applyBorder="1" applyAlignment="1" applyProtection="1">
      <alignment horizontal="center" vertical="center" wrapText="1"/>
    </xf>
    <xf numFmtId="2" fontId="73" fillId="0" borderId="85" xfId="106" applyNumberFormat="1" applyFont="1" applyBorder="1" applyAlignment="1" applyProtection="1">
      <alignment horizontal="center" vertical="center" wrapText="1"/>
      <protection locked="0"/>
    </xf>
    <xf numFmtId="2" fontId="73" fillId="0" borderId="81" xfId="106" applyNumberFormat="1" applyFont="1" applyBorder="1" applyAlignment="1" applyProtection="1">
      <alignment horizontal="center" vertical="center" wrapText="1"/>
      <protection locked="0"/>
    </xf>
    <xf numFmtId="2" fontId="73" fillId="0" borderId="86" xfId="106" applyNumberFormat="1" applyFont="1" applyBorder="1" applyAlignment="1" applyProtection="1">
      <alignment horizontal="center" vertical="center" wrapText="1"/>
      <protection locked="0"/>
    </xf>
    <xf numFmtId="49" fontId="1" fillId="0" borderId="87" xfId="416" applyNumberFormat="1" applyBorder="1" applyAlignment="1" applyProtection="1">
      <alignment horizontal="center" vertical="center" wrapText="1"/>
    </xf>
    <xf numFmtId="49" fontId="1" fillId="0" borderId="31" xfId="416" applyNumberFormat="1" applyBorder="1" applyAlignment="1" applyProtection="1">
      <alignment horizontal="center" vertical="center" wrapText="1"/>
    </xf>
    <xf numFmtId="0" fontId="1" fillId="0" borderId="87" xfId="416" applyBorder="1" applyAlignment="1" applyProtection="1">
      <alignment horizontal="center" vertical="center" wrapText="1"/>
    </xf>
    <xf numFmtId="0" fontId="1" fillId="0" borderId="31" xfId="416" applyBorder="1" applyAlignment="1" applyProtection="1">
      <alignment horizontal="center" vertical="center" wrapText="1"/>
    </xf>
    <xf numFmtId="10" fontId="0" fillId="0" borderId="87" xfId="417" applyNumberFormat="1" applyFont="1" applyBorder="1" applyAlignment="1" applyProtection="1">
      <alignment horizontal="center" vertical="center" wrapText="1"/>
    </xf>
    <xf numFmtId="10" fontId="0" fillId="0" borderId="31" xfId="417" applyNumberFormat="1" applyFont="1" applyBorder="1" applyAlignment="1" applyProtection="1">
      <alignment horizontal="center" vertical="center" wrapText="1"/>
    </xf>
    <xf numFmtId="2" fontId="73" fillId="0" borderId="0" xfId="106" applyNumberFormat="1" applyFont="1" applyFill="1" applyBorder="1" applyAlignment="1" applyProtection="1">
      <alignment vertical="center" wrapText="1"/>
    </xf>
  </cellXfs>
  <cellStyles count="418">
    <cellStyle name="20% - Accent1" xfId="1"/>
    <cellStyle name="20% - Accent1 2" xfId="139"/>
    <cellStyle name="20% - Accent1 3" xfId="138"/>
    <cellStyle name="20% - Accent2" xfId="2"/>
    <cellStyle name="20% - Accent2 2" xfId="141"/>
    <cellStyle name="20% - Accent2 3" xfId="140"/>
    <cellStyle name="20% - Accent3" xfId="3"/>
    <cellStyle name="20% - Accent3 2" xfId="143"/>
    <cellStyle name="20% - Accent3 3" xfId="142"/>
    <cellStyle name="20% - Accent4" xfId="4"/>
    <cellStyle name="20% - Accent4 2" xfId="145"/>
    <cellStyle name="20% - Accent4 3" xfId="144"/>
    <cellStyle name="20% - Accent5" xfId="5"/>
    <cellStyle name="20% - Accent5 2" xfId="147"/>
    <cellStyle name="20% - Accent5 3" xfId="146"/>
    <cellStyle name="20% - Accent6" xfId="6"/>
    <cellStyle name="20% - Accent6 2" xfId="149"/>
    <cellStyle name="20% - Accent6 3" xfId="148"/>
    <cellStyle name="20% - Ênfase1 2" xfId="7"/>
    <cellStyle name="20% - Ênfase1 2 2" xfId="151"/>
    <cellStyle name="20% - Ênfase1 2 3" xfId="150"/>
    <cellStyle name="20% - Ênfase2 2" xfId="8"/>
    <cellStyle name="20% - Ênfase2 2 2" xfId="153"/>
    <cellStyle name="20% - Ênfase2 2 3" xfId="152"/>
    <cellStyle name="20% - Ênfase3 2" xfId="9"/>
    <cellStyle name="20% - Ênfase3 2 2" xfId="155"/>
    <cellStyle name="20% - Ênfase3 2 3" xfId="154"/>
    <cellStyle name="20% - Ênfase4 2" xfId="10"/>
    <cellStyle name="20% - Ênfase4 2 2" xfId="157"/>
    <cellStyle name="20% - Ênfase4 2 3" xfId="156"/>
    <cellStyle name="20% - Ênfase5 2" xfId="11"/>
    <cellStyle name="20% - Ênfase5 2 2" xfId="159"/>
    <cellStyle name="20% - Ênfase5 2 3" xfId="158"/>
    <cellStyle name="20% - Ênfase6 2" xfId="12"/>
    <cellStyle name="20% - Ênfase6 2 2" xfId="161"/>
    <cellStyle name="20% - Ênfase6 2 3" xfId="160"/>
    <cellStyle name="40% - Accent1" xfId="13"/>
    <cellStyle name="40% - Accent1 2" xfId="163"/>
    <cellStyle name="40% - Accent1 3" xfId="162"/>
    <cellStyle name="40% - Accent2" xfId="14"/>
    <cellStyle name="40% - Accent2 2" xfId="165"/>
    <cellStyle name="40% - Accent2 3" xfId="164"/>
    <cellStyle name="40% - Accent3" xfId="15"/>
    <cellStyle name="40% - Accent3 2" xfId="167"/>
    <cellStyle name="40% - Accent3 3" xfId="166"/>
    <cellStyle name="40% - Accent4" xfId="16"/>
    <cellStyle name="40% - Accent4 2" xfId="169"/>
    <cellStyle name="40% - Accent4 3" xfId="168"/>
    <cellStyle name="40% - Accent5" xfId="17"/>
    <cellStyle name="40% - Accent5 2" xfId="171"/>
    <cellStyle name="40% - Accent5 3" xfId="170"/>
    <cellStyle name="40% - Accent6" xfId="18"/>
    <cellStyle name="40% - Accent6 2" xfId="173"/>
    <cellStyle name="40% - Accent6 3" xfId="172"/>
    <cellStyle name="40% - Ênfase1 2" xfId="19"/>
    <cellStyle name="40% - Ênfase1 2 2" xfId="175"/>
    <cellStyle name="40% - Ênfase1 2 3" xfId="174"/>
    <cellStyle name="40% - Ênfase2 2" xfId="20"/>
    <cellStyle name="40% - Ênfase2 2 2" xfId="177"/>
    <cellStyle name="40% - Ênfase2 2 3" xfId="176"/>
    <cellStyle name="40% - Ênfase3 2" xfId="21"/>
    <cellStyle name="40% - Ênfase3 2 2" xfId="179"/>
    <cellStyle name="40% - Ênfase3 2 3" xfId="178"/>
    <cellStyle name="40% - Ênfase4 2" xfId="22"/>
    <cellStyle name="40% - Ênfase4 2 2" xfId="181"/>
    <cellStyle name="40% - Ênfase4 2 3" xfId="180"/>
    <cellStyle name="40% - Ênfase5 2" xfId="23"/>
    <cellStyle name="40% - Ênfase5 2 2" xfId="183"/>
    <cellStyle name="40% - Ênfase5 2 3" xfId="182"/>
    <cellStyle name="40% - Ênfase6 2" xfId="24"/>
    <cellStyle name="40% - Ênfase6 2 2" xfId="185"/>
    <cellStyle name="40% - Ênfase6 2 3" xfId="184"/>
    <cellStyle name="60% - Accent1" xfId="25"/>
    <cellStyle name="60% - Accent1 2" xfId="187"/>
    <cellStyle name="60% - Accent1 3" xfId="186"/>
    <cellStyle name="60% - Accent2" xfId="26"/>
    <cellStyle name="60% - Accent2 2" xfId="189"/>
    <cellStyle name="60% - Accent2 3" xfId="188"/>
    <cellStyle name="60% - Accent3" xfId="27"/>
    <cellStyle name="60% - Accent3 2" xfId="191"/>
    <cellStyle name="60% - Accent3 3" xfId="190"/>
    <cellStyle name="60% - Accent4" xfId="28"/>
    <cellStyle name="60% - Accent4 2" xfId="193"/>
    <cellStyle name="60% - Accent4 3" xfId="192"/>
    <cellStyle name="60% - Accent5" xfId="29"/>
    <cellStyle name="60% - Accent5 2" xfId="195"/>
    <cellStyle name="60% - Accent5 3" xfId="194"/>
    <cellStyle name="60% - Accent6" xfId="30"/>
    <cellStyle name="60% - Accent6 2" xfId="197"/>
    <cellStyle name="60% - Accent6 3" xfId="196"/>
    <cellStyle name="60% - Ênfase1 2" xfId="31"/>
    <cellStyle name="60% - Ênfase1 2 2" xfId="199"/>
    <cellStyle name="60% - Ênfase1 2 3" xfId="198"/>
    <cellStyle name="60% - Ênfase2 2" xfId="32"/>
    <cellStyle name="60% - Ênfase2 2 2" xfId="201"/>
    <cellStyle name="60% - Ênfase2 2 3" xfId="200"/>
    <cellStyle name="60% - Ênfase3 2" xfId="33"/>
    <cellStyle name="60% - Ênfase3 2 2" xfId="203"/>
    <cellStyle name="60% - Ênfase3 2 3" xfId="202"/>
    <cellStyle name="60% - Ênfase4 2" xfId="34"/>
    <cellStyle name="60% - Ênfase4 2 2" xfId="205"/>
    <cellStyle name="60% - Ênfase4 2 3" xfId="204"/>
    <cellStyle name="60% - Ênfase5 2" xfId="35"/>
    <cellStyle name="60% - Ênfase5 2 2" xfId="207"/>
    <cellStyle name="60% - Ênfase5 2 3" xfId="206"/>
    <cellStyle name="60% - Ênfase6 2" xfId="36"/>
    <cellStyle name="60% - Ênfase6 2 2" xfId="209"/>
    <cellStyle name="60% - Ênfase6 2 3" xfId="208"/>
    <cellStyle name="Accent1" xfId="37"/>
    <cellStyle name="Accent1 2" xfId="211"/>
    <cellStyle name="Accent1 3" xfId="210"/>
    <cellStyle name="Accent2" xfId="38"/>
    <cellStyle name="Accent2 2" xfId="213"/>
    <cellStyle name="Accent2 3" xfId="212"/>
    <cellStyle name="Accent3" xfId="39"/>
    <cellStyle name="Accent3 2" xfId="215"/>
    <cellStyle name="Accent3 3" xfId="214"/>
    <cellStyle name="Accent4" xfId="40"/>
    <cellStyle name="Accent4 2" xfId="217"/>
    <cellStyle name="Accent4 3" xfId="216"/>
    <cellStyle name="Accent5" xfId="41"/>
    <cellStyle name="Accent5 2" xfId="219"/>
    <cellStyle name="Accent5 3" xfId="218"/>
    <cellStyle name="Accent6" xfId="42"/>
    <cellStyle name="Accent6 2" xfId="221"/>
    <cellStyle name="Accent6 3" xfId="220"/>
    <cellStyle name="Bad" xfId="43"/>
    <cellStyle name="Bad 1" xfId="222"/>
    <cellStyle name="Bom 2" xfId="44"/>
    <cellStyle name="Bom 2 2" xfId="224"/>
    <cellStyle name="Bom 2 3" xfId="223"/>
    <cellStyle name="Calculation" xfId="45"/>
    <cellStyle name="Calculation 2" xfId="226"/>
    <cellStyle name="Calculation 2 2" xfId="364"/>
    <cellStyle name="Calculation 2 2 2" xfId="404"/>
    <cellStyle name="Calculation 2 3" xfId="384"/>
    <cellStyle name="Calculation 3" xfId="225"/>
    <cellStyle name="Calculation 4" xfId="342"/>
    <cellStyle name="Calculation 4 2" xfId="394"/>
    <cellStyle name="Calculation 5" xfId="111"/>
    <cellStyle name="Cálculo 2" xfId="46"/>
    <cellStyle name="Cálculo 2 2" xfId="228"/>
    <cellStyle name="Cálculo 2 2 2" xfId="365"/>
    <cellStyle name="Cálculo 2 2 2 2" xfId="405"/>
    <cellStyle name="Cálculo 2 2 3" xfId="385"/>
    <cellStyle name="Cálculo 2 3" xfId="227"/>
    <cellStyle name="Cálculo 2 4" xfId="343"/>
    <cellStyle name="Cálculo 2 4 2" xfId="395"/>
    <cellStyle name="Cálculo 2 5" xfId="112"/>
    <cellStyle name="Célula de Verificação 2" xfId="47"/>
    <cellStyle name="Célula de Verificação 2 2" xfId="230"/>
    <cellStyle name="Célula de Verificação 2 3" xfId="229"/>
    <cellStyle name="Célula Vinculada 2" xfId="48"/>
    <cellStyle name="Célula Vinculada 2 2" xfId="232"/>
    <cellStyle name="Célula Vinculada 2 3" xfId="231"/>
    <cellStyle name="Check Cell" xfId="49"/>
    <cellStyle name="Check Cell 2" xfId="234"/>
    <cellStyle name="Check Cell 3" xfId="233"/>
    <cellStyle name="Ênfase1 2" xfId="50"/>
    <cellStyle name="Ênfase1 2 2" xfId="236"/>
    <cellStyle name="Ênfase1 2 3" xfId="235"/>
    <cellStyle name="Ênfase2 2" xfId="51"/>
    <cellStyle name="Ênfase2 2 2" xfId="238"/>
    <cellStyle name="Ênfase2 2 3" xfId="237"/>
    <cellStyle name="Ênfase3 2" xfId="52"/>
    <cellStyle name="Ênfase3 2 2" xfId="240"/>
    <cellStyle name="Ênfase3 2 3" xfId="239"/>
    <cellStyle name="Ênfase4 2" xfId="53"/>
    <cellStyle name="Ênfase4 2 2" xfId="242"/>
    <cellStyle name="Ênfase4 2 3" xfId="241"/>
    <cellStyle name="Ênfase5 2" xfId="54"/>
    <cellStyle name="Ênfase5 2 2" xfId="244"/>
    <cellStyle name="Ênfase5 2 3" xfId="243"/>
    <cellStyle name="Ênfase6 2" xfId="55"/>
    <cellStyle name="Ênfase6 2 2" xfId="246"/>
    <cellStyle name="Ênfase6 2 3" xfId="245"/>
    <cellStyle name="Entrada" xfId="56" builtinId="20"/>
    <cellStyle name="Entrada 2" xfId="57"/>
    <cellStyle name="Entrada 2 2" xfId="248"/>
    <cellStyle name="Entrada 2 2 2" xfId="366"/>
    <cellStyle name="Entrada 2 2 2 2" xfId="406"/>
    <cellStyle name="Entrada 2 2 3" xfId="386"/>
    <cellStyle name="Entrada 2 3" xfId="247"/>
    <cellStyle name="Entrada 2 4" xfId="344"/>
    <cellStyle name="Entrada 2 4 2" xfId="396"/>
    <cellStyle name="Entrada 2 5" xfId="113"/>
    <cellStyle name="Explanatory Text" xfId="58"/>
    <cellStyle name="Explanatory Text 2" xfId="250"/>
    <cellStyle name="Explanatory Text 3" xfId="249"/>
    <cellStyle name="Good" xfId="59"/>
    <cellStyle name="Good 2" xfId="251"/>
    <cellStyle name="Heading 1" xfId="60"/>
    <cellStyle name="Heading 1 3" xfId="252"/>
    <cellStyle name="Heading 2" xfId="61"/>
    <cellStyle name="Heading 2 4" xfId="253"/>
    <cellStyle name="Heading 3" xfId="62"/>
    <cellStyle name="Heading 3 2" xfId="255"/>
    <cellStyle name="Heading 3 3" xfId="254"/>
    <cellStyle name="Heading 4" xfId="63"/>
    <cellStyle name="Heading 4 2" xfId="257"/>
    <cellStyle name="Heading 4 3" xfId="256"/>
    <cellStyle name="Incorreto 2" xfId="64"/>
    <cellStyle name="Incorreto 2 2" xfId="259"/>
    <cellStyle name="Incorreto 2 3" xfId="258"/>
    <cellStyle name="Input" xfId="65"/>
    <cellStyle name="Input 2" xfId="261"/>
    <cellStyle name="Input 2 2" xfId="367"/>
    <cellStyle name="Input 2 2 2" xfId="407"/>
    <cellStyle name="Input 2 3" xfId="387"/>
    <cellStyle name="Input 3" xfId="260"/>
    <cellStyle name="Input 4" xfId="345"/>
    <cellStyle name="Input 4 2" xfId="397"/>
    <cellStyle name="Input 5" xfId="114"/>
    <cellStyle name="Linked Cell" xfId="66"/>
    <cellStyle name="Linked Cell 2" xfId="263"/>
    <cellStyle name="Linked Cell 3" xfId="262"/>
    <cellStyle name="Moeda 2" xfId="67"/>
    <cellStyle name="Moeda 2 2" xfId="134"/>
    <cellStyle name="Moeda 2 2 2" xfId="265"/>
    <cellStyle name="Moeda 2 3" xfId="266"/>
    <cellStyle name="Moeda 2 4" xfId="264"/>
    <cellStyle name="Moeda 2 5" xfId="115"/>
    <cellStyle name="Moeda 3" xfId="132"/>
    <cellStyle name="Moeda 3 2" xfId="267"/>
    <cellStyle name="Moeda 3 3" xfId="359"/>
    <cellStyle name="Moeda 4" xfId="133"/>
    <cellStyle name="Moeda 4 2" xfId="268"/>
    <cellStyle name="Moeda 4 3" xfId="360"/>
    <cellStyle name="Neutra 2" xfId="68"/>
    <cellStyle name="Neutra 2 2" xfId="270"/>
    <cellStyle name="Neutra 2 3" xfId="269"/>
    <cellStyle name="Neutral" xfId="69"/>
    <cellStyle name="Neutral 5" xfId="271"/>
    <cellStyle name="Normal" xfId="0" builtinId="0"/>
    <cellStyle name="Normal 2" xfId="70"/>
    <cellStyle name="Normal 2 2" xfId="71"/>
    <cellStyle name="Normal 2 2 2" xfId="273"/>
    <cellStyle name="Normal 2 2 2 2" xfId="380"/>
    <cellStyle name="Normal 2 2 3" xfId="72"/>
    <cellStyle name="Normal 2 2 4" xfId="274"/>
    <cellStyle name="Normal 2 2 5" xfId="272"/>
    <cellStyle name="Normal 2 2 6" xfId="116"/>
    <cellStyle name="Normal 2 3" xfId="73"/>
    <cellStyle name="Normal 2 3 2" xfId="74"/>
    <cellStyle name="Normal 2 3 2 2" xfId="276"/>
    <cellStyle name="Normal 2 3 2 2 2" xfId="368"/>
    <cellStyle name="Normal 2 3 2 3" xfId="346"/>
    <cellStyle name="Normal 2 3 2 4" xfId="117"/>
    <cellStyle name="Normal 2 3 3" xfId="277"/>
    <cellStyle name="Normal 2 3 4" xfId="275"/>
    <cellStyle name="Normal 2 4" xfId="75"/>
    <cellStyle name="Normal 2 4 2" xfId="108"/>
    <cellStyle name="Normal 2 4 3" xfId="278"/>
    <cellStyle name="Normal 2 5" xfId="107"/>
    <cellStyle name="Normal 2 6" xfId="110"/>
    <cellStyle name="Normal 2 6 2" xfId="279"/>
    <cellStyle name="Normal 3" xfId="76"/>
    <cellStyle name="Normal 3 2" xfId="281"/>
    <cellStyle name="Normal 3 3" xfId="282"/>
    <cellStyle name="Normal 3 4" xfId="280"/>
    <cellStyle name="Normal 3 5" xfId="118"/>
    <cellStyle name="Normal 4" xfId="77"/>
    <cellStyle name="Normal 4 2" xfId="284"/>
    <cellStyle name="Normal 4 3" xfId="285"/>
    <cellStyle name="Normal 4 3 2" xfId="369"/>
    <cellStyle name="Normal 4 4" xfId="283"/>
    <cellStyle name="Normal 4 5" xfId="347"/>
    <cellStyle name="Normal 4 6" xfId="119"/>
    <cellStyle name="Normal 5" xfId="106"/>
    <cellStyle name="Normal 5 2" xfId="287"/>
    <cellStyle name="Normal 5 2 2" xfId="381"/>
    <cellStyle name="Normal 5 2 3" xfId="370"/>
    <cellStyle name="Normal 5 2 4" xfId="416"/>
    <cellStyle name="Normal 5 3" xfId="288"/>
    <cellStyle name="Normal 5 4" xfId="286"/>
    <cellStyle name="Normal 6" xfId="109"/>
    <cellStyle name="Normal 6 2" xfId="289"/>
    <cellStyle name="Normal 6 3" xfId="131"/>
    <cellStyle name="Normal 7" xfId="136"/>
    <cellStyle name="Normal 7 2" xfId="362"/>
    <cellStyle name="Nota 2" xfId="78"/>
    <cellStyle name="Nota 2 2" xfId="291"/>
    <cellStyle name="Nota 2 2 2" xfId="371"/>
    <cellStyle name="Nota 2 2 2 2" xfId="408"/>
    <cellStyle name="Nota 2 2 3" xfId="388"/>
    <cellStyle name="Nota 2 3" xfId="290"/>
    <cellStyle name="Nota 2 4" xfId="348"/>
    <cellStyle name="Nota 2 4 2" xfId="398"/>
    <cellStyle name="Nota 2 5" xfId="120"/>
    <cellStyle name="Nota 3" xfId="79"/>
    <cellStyle name="Nota 3 2" xfId="293"/>
    <cellStyle name="Nota 3 3" xfId="294"/>
    <cellStyle name="Nota 3 3 2" xfId="372"/>
    <cellStyle name="Nota 3 3 2 2" xfId="409"/>
    <cellStyle name="Nota 3 3 3" xfId="389"/>
    <cellStyle name="Nota 3 4" xfId="292"/>
    <cellStyle name="Nota 3 5" xfId="349"/>
    <cellStyle name="Nota 3 5 2" xfId="399"/>
    <cellStyle name="Nota 3 6" xfId="121"/>
    <cellStyle name="Note" xfId="80"/>
    <cellStyle name="Note 2" xfId="295"/>
    <cellStyle name="Note 2 2" xfId="373"/>
    <cellStyle name="Note 2 2 2" xfId="410"/>
    <cellStyle name="Note 2 3" xfId="390"/>
    <cellStyle name="Note 3" xfId="350"/>
    <cellStyle name="Note 3 2" xfId="400"/>
    <cellStyle name="Note 4" xfId="122"/>
    <cellStyle name="Note 6" xfId="296"/>
    <cellStyle name="Output" xfId="81"/>
    <cellStyle name="Output 2" xfId="298"/>
    <cellStyle name="Output 2 2" xfId="374"/>
    <cellStyle name="Output 2 2 2" xfId="411"/>
    <cellStyle name="Output 2 3" xfId="391"/>
    <cellStyle name="Output 3" xfId="297"/>
    <cellStyle name="Output 4" xfId="351"/>
    <cellStyle name="Output 4 2" xfId="401"/>
    <cellStyle name="Output 5" xfId="123"/>
    <cellStyle name="Porcentagem" xfId="415" builtinId="5"/>
    <cellStyle name="Porcentagem 2" xfId="137"/>
    <cellStyle name="Porcentagem 2 2" xfId="300"/>
    <cellStyle name="Porcentagem 2 2 2" xfId="382"/>
    <cellStyle name="Porcentagem 2 2 3" xfId="375"/>
    <cellStyle name="Porcentagem 2 2 4" xfId="417"/>
    <cellStyle name="Porcentagem 2 3" xfId="363"/>
    <cellStyle name="Porcentagem 3" xfId="301"/>
    <cellStyle name="Porcentagem 4" xfId="299"/>
    <cellStyle name="Saída 2" xfId="82"/>
    <cellStyle name="Saída 2 2" xfId="303"/>
    <cellStyle name="Saída 2 2 2" xfId="376"/>
    <cellStyle name="Saída 2 2 2 2" xfId="412"/>
    <cellStyle name="Saída 2 2 3" xfId="392"/>
    <cellStyle name="Saída 2 3" xfId="302"/>
    <cellStyle name="Saída 2 4" xfId="352"/>
    <cellStyle name="Saída 2 4 2" xfId="402"/>
    <cellStyle name="Saída 2 5" xfId="124"/>
    <cellStyle name="Separador de milhares 2" xfId="135"/>
    <cellStyle name="Separador de milhares 2 2" xfId="361"/>
    <cellStyle name="Texto de Aviso 2" xfId="83"/>
    <cellStyle name="Texto de Aviso 2 2" xfId="305"/>
    <cellStyle name="Texto de Aviso 2 3" xfId="304"/>
    <cellStyle name="Texto Explicativo 2" xfId="84"/>
    <cellStyle name="Texto Explicativo 2 2" xfId="307"/>
    <cellStyle name="Texto Explicativo 2 3" xfId="306"/>
    <cellStyle name="Title" xfId="85"/>
    <cellStyle name="Title 2" xfId="309"/>
    <cellStyle name="Title 3" xfId="308"/>
    <cellStyle name="Título 1 2" xfId="86"/>
    <cellStyle name="Título 1 2 2" xfId="311"/>
    <cellStyle name="Título 1 2 3" xfId="310"/>
    <cellStyle name="Título 10" xfId="87"/>
    <cellStyle name="Título 10 2" xfId="313"/>
    <cellStyle name="Título 10 3" xfId="312"/>
    <cellStyle name="Título 11" xfId="88"/>
    <cellStyle name="Título 11 2" xfId="315"/>
    <cellStyle name="Título 11 3" xfId="314"/>
    <cellStyle name="Título 12" xfId="89"/>
    <cellStyle name="Título 12 2" xfId="317"/>
    <cellStyle name="Título 12 3" xfId="316"/>
    <cellStyle name="Título 13" xfId="90"/>
    <cellStyle name="Título 13 2" xfId="319"/>
    <cellStyle name="Título 13 3" xfId="318"/>
    <cellStyle name="Título 2 2" xfId="91"/>
    <cellStyle name="Título 2 2 2" xfId="321"/>
    <cellStyle name="Título 2 2 3" xfId="320"/>
    <cellStyle name="Título 3 2" xfId="92"/>
    <cellStyle name="Título 3 2 2" xfId="323"/>
    <cellStyle name="Título 3 2 3" xfId="322"/>
    <cellStyle name="Título 4 2" xfId="93"/>
    <cellStyle name="Título 4 2 2" xfId="325"/>
    <cellStyle name="Título 4 2 3" xfId="324"/>
    <cellStyle name="Título 5" xfId="94"/>
    <cellStyle name="Título 5 2" xfId="327"/>
    <cellStyle name="Título 5 3" xfId="326"/>
    <cellStyle name="Título 6" xfId="95"/>
    <cellStyle name="Título 6 2" xfId="329"/>
    <cellStyle name="Título 6 3" xfId="328"/>
    <cellStyle name="Título 7" xfId="96"/>
    <cellStyle name="Título 7 2" xfId="331"/>
    <cellStyle name="Título 7 3" xfId="330"/>
    <cellStyle name="Título 8" xfId="97"/>
    <cellStyle name="Título 8 2" xfId="333"/>
    <cellStyle name="Título 8 3" xfId="332"/>
    <cellStyle name="Título 9" xfId="98"/>
    <cellStyle name="Título 9 2" xfId="335"/>
    <cellStyle name="Título 9 3" xfId="334"/>
    <cellStyle name="Total 2" xfId="99"/>
    <cellStyle name="Total 2 2" xfId="337"/>
    <cellStyle name="Total 2 2 2" xfId="377"/>
    <cellStyle name="Total 2 2 2 2" xfId="413"/>
    <cellStyle name="Total 2 2 3" xfId="393"/>
    <cellStyle name="Total 2 3" xfId="336"/>
    <cellStyle name="Total 2 4" xfId="353"/>
    <cellStyle name="Total 2 4 2" xfId="403"/>
    <cellStyle name="Total 2 5" xfId="125"/>
    <cellStyle name="Vírgula" xfId="414" builtinId="3"/>
    <cellStyle name="Vírgula 2" xfId="100"/>
    <cellStyle name="Vírgula 2 2" xfId="101"/>
    <cellStyle name="Vírgula 2 2 2" xfId="355"/>
    <cellStyle name="Vírgula 2 2 3" xfId="127"/>
    <cellStyle name="Vírgula 2 3" xfId="102"/>
    <cellStyle name="Vírgula 2 3 2" xfId="356"/>
    <cellStyle name="Vírgula 2 3 3" xfId="128"/>
    <cellStyle name="Vírgula 2 4" xfId="354"/>
    <cellStyle name="Vírgula 2 5" xfId="126"/>
    <cellStyle name="Vírgula 3" xfId="103"/>
    <cellStyle name="Vírgula 3 2" xfId="338"/>
    <cellStyle name="Vírgula 3 2 2" xfId="378"/>
    <cellStyle name="Vírgula 3 3" xfId="357"/>
    <cellStyle name="Vírgula 3 4" xfId="129"/>
    <cellStyle name="Vírgula 4" xfId="104"/>
    <cellStyle name="Vírgula 4 2" xfId="339"/>
    <cellStyle name="Vírgula 4 2 2" xfId="379"/>
    <cellStyle name="Vírgula 4 3" xfId="358"/>
    <cellStyle name="Vírgula 4 4" xfId="130"/>
    <cellStyle name="Vírgula 5" xfId="383"/>
    <cellStyle name="Warning Text" xfId="105"/>
    <cellStyle name="Warning Text 2" xfId="341"/>
    <cellStyle name="Warning Text 3" xfId="340"/>
  </cellStyles>
  <dxfs count="78">
    <dxf>
      <fill>
        <patternFill>
          <bgColor theme="4" tint="0.79998168889431442"/>
        </patternFill>
      </fill>
    </dxf>
    <dxf>
      <fill>
        <patternFill>
          <bgColor theme="4" tint="0.79998168889431442"/>
        </patternFill>
      </fill>
    </dxf>
    <dxf>
      <fill>
        <patternFill>
          <bgColor theme="4" tint="0.79998168889431442"/>
        </patternFill>
      </fill>
    </dxf>
    <dxf>
      <fill>
        <patternFill>
          <bgColor rgb="FFFFA0A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A0A0"/>
        </patternFill>
      </fill>
    </dxf>
    <dxf>
      <fill>
        <patternFill>
          <bgColor theme="4" tint="0.79998168889431442"/>
        </patternFill>
      </fill>
    </dxf>
    <dxf>
      <fill>
        <patternFill>
          <bgColor rgb="FFFFA0A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bgColor rgb="FFFFA0A0"/>
        </patternFill>
      </fill>
    </dxf>
    <dxf>
      <fill>
        <patternFill>
          <fgColor theme="4" tint="0.79998168889431442"/>
        </patternFill>
      </fill>
    </dxf>
    <dxf>
      <fill>
        <patternFill>
          <bgColor theme="4" tint="0.79998168889431442"/>
        </patternFill>
      </fill>
    </dxf>
    <dxf>
      <fill>
        <patternFill>
          <bgColor theme="4" tint="0.79998168889431442"/>
        </patternFill>
      </fill>
    </dxf>
    <dxf>
      <fill>
        <patternFill>
          <bgColor rgb="FFFFA0A0"/>
        </patternFill>
      </fill>
    </dxf>
    <dxf>
      <fill>
        <patternFill>
          <f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A0A0"/>
        </patternFill>
      </fill>
    </dxf>
    <dxf>
      <fill>
        <patternFill>
          <bgColor rgb="FFFFA0A0"/>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fgColor theme="4" tint="0.79998168889431442"/>
        </patternFill>
      </fill>
    </dxf>
    <dxf>
      <fill>
        <patternFill>
          <bgColor theme="4" tint="0.79998168889431442"/>
        </patternFill>
      </fill>
    </dxf>
    <dxf>
      <fill>
        <patternFill>
          <fgColor theme="4" tint="0.79998168889431442"/>
        </patternFill>
      </fill>
    </dxf>
  </dxfs>
  <tableStyles count="0" defaultTableStyle="TableStyleMedium2" defaultPivotStyle="PivotStyleLight16"/>
  <colors>
    <mruColors>
      <color rgb="FFFFA0A0"/>
      <color rgb="FF0EE20E"/>
      <color rgb="FF41E7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258907</xdr:colOff>
      <xdr:row>1</xdr:row>
      <xdr:rowOff>95251</xdr:rowOff>
    </xdr:from>
    <xdr:to>
      <xdr:col>8</xdr:col>
      <xdr:colOff>407900</xdr:colOff>
      <xdr:row>6</xdr:row>
      <xdr:rowOff>95251</xdr:rowOff>
    </xdr:to>
    <xdr:pic>
      <xdr:nvPicPr>
        <xdr:cNvPr id="2" name="Imagem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2748" y="285751"/>
          <a:ext cx="1127470"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122959</xdr:colOff>
      <xdr:row>0</xdr:row>
      <xdr:rowOff>86591</xdr:rowOff>
    </xdr:from>
    <xdr:to>
      <xdr:col>2</xdr:col>
      <xdr:colOff>337704</xdr:colOff>
      <xdr:row>4</xdr:row>
      <xdr:rowOff>137089</xdr:rowOff>
    </xdr:to>
    <xdr:pic>
      <xdr:nvPicPr>
        <xdr:cNvPr id="3" name="Imagem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959" y="86591"/>
          <a:ext cx="1738745" cy="81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0</xdr:row>
      <xdr:rowOff>0</xdr:rowOff>
    </xdr:from>
    <xdr:to>
      <xdr:col>11</xdr:col>
      <xdr:colOff>338732</xdr:colOff>
      <xdr:row>5</xdr:row>
      <xdr:rowOff>142875</xdr:rowOff>
    </xdr:to>
    <xdr:pic>
      <xdr:nvPicPr>
        <xdr:cNvPr id="6" name="Imagem 2">
          <a:extLst>
            <a:ext uri="{FF2B5EF4-FFF2-40B4-BE49-F238E27FC236}">
              <a16:creationId xmlns:a16="http://schemas.microsoft.com/office/drawing/2014/main" id="{EE43DD29-614C-4558-B83A-E67D549B8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9025" y="0"/>
          <a:ext cx="1215033"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434686</xdr:colOff>
      <xdr:row>0</xdr:row>
      <xdr:rowOff>155864</xdr:rowOff>
    </xdr:from>
    <xdr:to>
      <xdr:col>1</xdr:col>
      <xdr:colOff>1754331</xdr:colOff>
      <xdr:row>6</xdr:row>
      <xdr:rowOff>134217</xdr:rowOff>
    </xdr:to>
    <xdr:pic>
      <xdr:nvPicPr>
        <xdr:cNvPr id="7" name="Imagem 4">
          <a:extLst>
            <a:ext uri="{FF2B5EF4-FFF2-40B4-BE49-F238E27FC236}">
              <a16:creationId xmlns:a16="http://schemas.microsoft.com/office/drawing/2014/main" id="{55860BA2-C430-4CF8-95EE-00F26829B0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686" y="155864"/>
          <a:ext cx="2038350" cy="965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0</xdr:rowOff>
    </xdr:from>
    <xdr:to>
      <xdr:col>8</xdr:col>
      <xdr:colOff>866775</xdr:colOff>
      <xdr:row>5</xdr:row>
      <xdr:rowOff>152400</xdr:rowOff>
    </xdr:to>
    <xdr:pic>
      <xdr:nvPicPr>
        <xdr:cNvPr id="2" name="Image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1181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2</xdr:col>
      <xdr:colOff>240657</xdr:colOff>
      <xdr:row>6</xdr:row>
      <xdr:rowOff>10857</xdr:rowOff>
    </xdr:to>
    <xdr:pic>
      <xdr:nvPicPr>
        <xdr:cNvPr id="3" name="Image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0"/>
          <a:ext cx="2036552" cy="997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8"/>
  <sheetViews>
    <sheetView tabSelected="1" view="pageBreakPreview" zoomScale="110" zoomScaleNormal="100" zoomScaleSheetLayoutView="110" zoomScalePageLayoutView="80" workbookViewId="0">
      <selection activeCell="A8" sqref="A8:J8"/>
    </sheetView>
  </sheetViews>
  <sheetFormatPr defaultColWidth="8.5703125" defaultRowHeight="15" customHeight="1" x14ac:dyDescent="0.2"/>
  <cols>
    <col min="1" max="1" width="7.140625" style="9" customWidth="1"/>
    <col min="2" max="2" width="15.7109375" style="9" customWidth="1"/>
    <col min="3" max="3" width="34.7109375" style="8" customWidth="1"/>
    <col min="4" max="4" width="36.7109375" style="8" customWidth="1"/>
    <col min="5" max="5" width="7.42578125" style="9" customWidth="1"/>
    <col min="6" max="6" width="11" style="4" customWidth="1"/>
    <col min="7" max="7" width="15.7109375" style="5" customWidth="1"/>
    <col min="8" max="8" width="14.7109375" style="6" customWidth="1"/>
    <col min="9" max="9" width="11.42578125" style="5" customWidth="1"/>
    <col min="10" max="10" width="14.7109375" style="6" customWidth="1"/>
    <col min="11" max="240" width="8.5703125" style="7"/>
    <col min="241" max="241" width="7.140625" style="7" customWidth="1"/>
    <col min="242" max="242" width="15.7109375" style="7" customWidth="1"/>
    <col min="243" max="244" width="36.7109375" style="7" customWidth="1"/>
    <col min="245" max="245" width="4.7109375" style="7" customWidth="1"/>
    <col min="246" max="246" width="6.7109375" style="7" customWidth="1"/>
    <col min="247" max="247" width="15.7109375" style="7" customWidth="1"/>
    <col min="248" max="248" width="14.7109375" style="7" customWidth="1"/>
    <col min="249" max="249" width="7.7109375" style="7" customWidth="1"/>
    <col min="250" max="250" width="14.7109375" style="7" customWidth="1"/>
    <col min="251" max="252" width="9.7109375" style="7" customWidth="1"/>
    <col min="253" max="253" width="20.42578125" style="7" customWidth="1"/>
    <col min="254" max="257" width="8.5703125" style="7"/>
    <col min="258" max="258" width="9.7109375" style="7" bestFit="1" customWidth="1"/>
    <col min="259" max="496" width="8.5703125" style="7"/>
    <col min="497" max="497" width="7.140625" style="7" customWidth="1"/>
    <col min="498" max="498" width="15.7109375" style="7" customWidth="1"/>
    <col min="499" max="500" width="36.7109375" style="7" customWidth="1"/>
    <col min="501" max="501" width="4.7109375" style="7" customWidth="1"/>
    <col min="502" max="502" width="6.7109375" style="7" customWidth="1"/>
    <col min="503" max="503" width="15.7109375" style="7" customWidth="1"/>
    <col min="504" max="504" width="14.7109375" style="7" customWidth="1"/>
    <col min="505" max="505" width="7.7109375" style="7" customWidth="1"/>
    <col min="506" max="506" width="14.7109375" style="7" customWidth="1"/>
    <col min="507" max="508" width="9.7109375" style="7" customWidth="1"/>
    <col min="509" max="509" width="20.42578125" style="7" customWidth="1"/>
    <col min="510" max="513" width="8.5703125" style="7"/>
    <col min="514" max="514" width="9.7109375" style="7" bestFit="1" customWidth="1"/>
    <col min="515" max="752" width="8.5703125" style="7"/>
    <col min="753" max="753" width="7.140625" style="7" customWidth="1"/>
    <col min="754" max="754" width="15.7109375" style="7" customWidth="1"/>
    <col min="755" max="756" width="36.7109375" style="7" customWidth="1"/>
    <col min="757" max="757" width="4.7109375" style="7" customWidth="1"/>
    <col min="758" max="758" width="6.7109375" style="7" customWidth="1"/>
    <col min="759" max="759" width="15.7109375" style="7" customWidth="1"/>
    <col min="760" max="760" width="14.7109375" style="7" customWidth="1"/>
    <col min="761" max="761" width="7.7109375" style="7" customWidth="1"/>
    <col min="762" max="762" width="14.7109375" style="7" customWidth="1"/>
    <col min="763" max="764" width="9.7109375" style="7" customWidth="1"/>
    <col min="765" max="765" width="20.42578125" style="7" customWidth="1"/>
    <col min="766" max="769" width="8.5703125" style="7"/>
    <col min="770" max="770" width="9.7109375" style="7" bestFit="1" customWidth="1"/>
    <col min="771" max="1008" width="8.5703125" style="7"/>
    <col min="1009" max="1009" width="7.140625" style="7" customWidth="1"/>
    <col min="1010" max="1010" width="15.7109375" style="7" customWidth="1"/>
    <col min="1011" max="1012" width="36.7109375" style="7" customWidth="1"/>
    <col min="1013" max="1013" width="4.7109375" style="7" customWidth="1"/>
    <col min="1014" max="1014" width="6.7109375" style="7" customWidth="1"/>
    <col min="1015" max="1015" width="15.7109375" style="7" customWidth="1"/>
    <col min="1016" max="1016" width="14.7109375" style="7" customWidth="1"/>
    <col min="1017" max="1017" width="7.7109375" style="7" customWidth="1"/>
    <col min="1018" max="1018" width="14.7109375" style="7" customWidth="1"/>
    <col min="1019" max="1020" width="9.7109375" style="7" customWidth="1"/>
    <col min="1021" max="1021" width="20.42578125" style="7" customWidth="1"/>
    <col min="1022" max="1025" width="8.5703125" style="7"/>
    <col min="1026" max="1026" width="9.7109375" style="7" bestFit="1" customWidth="1"/>
    <col min="1027" max="1264" width="8.5703125" style="7"/>
    <col min="1265" max="1265" width="7.140625" style="7" customWidth="1"/>
    <col min="1266" max="1266" width="15.7109375" style="7" customWidth="1"/>
    <col min="1267" max="1268" width="36.7109375" style="7" customWidth="1"/>
    <col min="1269" max="1269" width="4.7109375" style="7" customWidth="1"/>
    <col min="1270" max="1270" width="6.7109375" style="7" customWidth="1"/>
    <col min="1271" max="1271" width="15.7109375" style="7" customWidth="1"/>
    <col min="1272" max="1272" width="14.7109375" style="7" customWidth="1"/>
    <col min="1273" max="1273" width="7.7109375" style="7" customWidth="1"/>
    <col min="1274" max="1274" width="14.7109375" style="7" customWidth="1"/>
    <col min="1275" max="1276" width="9.7109375" style="7" customWidth="1"/>
    <col min="1277" max="1277" width="20.42578125" style="7" customWidth="1"/>
    <col min="1278" max="1281" width="8.5703125" style="7"/>
    <col min="1282" max="1282" width="9.7109375" style="7" bestFit="1" customWidth="1"/>
    <col min="1283" max="1520" width="8.5703125" style="7"/>
    <col min="1521" max="1521" width="7.140625" style="7" customWidth="1"/>
    <col min="1522" max="1522" width="15.7109375" style="7" customWidth="1"/>
    <col min="1523" max="1524" width="36.7109375" style="7" customWidth="1"/>
    <col min="1525" max="1525" width="4.7109375" style="7" customWidth="1"/>
    <col min="1526" max="1526" width="6.7109375" style="7" customWidth="1"/>
    <col min="1527" max="1527" width="15.7109375" style="7" customWidth="1"/>
    <col min="1528" max="1528" width="14.7109375" style="7" customWidth="1"/>
    <col min="1529" max="1529" width="7.7109375" style="7" customWidth="1"/>
    <col min="1530" max="1530" width="14.7109375" style="7" customWidth="1"/>
    <col min="1531" max="1532" width="9.7109375" style="7" customWidth="1"/>
    <col min="1533" max="1533" width="20.42578125" style="7" customWidth="1"/>
    <col min="1534" max="1537" width="8.5703125" style="7"/>
    <col min="1538" max="1538" width="9.7109375" style="7" bestFit="1" customWidth="1"/>
    <col min="1539" max="1776" width="8.5703125" style="7"/>
    <col min="1777" max="1777" width="7.140625" style="7" customWidth="1"/>
    <col min="1778" max="1778" width="15.7109375" style="7" customWidth="1"/>
    <col min="1779" max="1780" width="36.7109375" style="7" customWidth="1"/>
    <col min="1781" max="1781" width="4.7109375" style="7" customWidth="1"/>
    <col min="1782" max="1782" width="6.7109375" style="7" customWidth="1"/>
    <col min="1783" max="1783" width="15.7109375" style="7" customWidth="1"/>
    <col min="1784" max="1784" width="14.7109375" style="7" customWidth="1"/>
    <col min="1785" max="1785" width="7.7109375" style="7" customWidth="1"/>
    <col min="1786" max="1786" width="14.7109375" style="7" customWidth="1"/>
    <col min="1787" max="1788" width="9.7109375" style="7" customWidth="1"/>
    <col min="1789" max="1789" width="20.42578125" style="7" customWidth="1"/>
    <col min="1790" max="1793" width="8.5703125" style="7"/>
    <col min="1794" max="1794" width="9.7109375" style="7" bestFit="1" customWidth="1"/>
    <col min="1795" max="2032" width="8.5703125" style="7"/>
    <col min="2033" max="2033" width="7.140625" style="7" customWidth="1"/>
    <col min="2034" max="2034" width="15.7109375" style="7" customWidth="1"/>
    <col min="2035" max="2036" width="36.7109375" style="7" customWidth="1"/>
    <col min="2037" max="2037" width="4.7109375" style="7" customWidth="1"/>
    <col min="2038" max="2038" width="6.7109375" style="7" customWidth="1"/>
    <col min="2039" max="2039" width="15.7109375" style="7" customWidth="1"/>
    <col min="2040" max="2040" width="14.7109375" style="7" customWidth="1"/>
    <col min="2041" max="2041" width="7.7109375" style="7" customWidth="1"/>
    <col min="2042" max="2042" width="14.7109375" style="7" customWidth="1"/>
    <col min="2043" max="2044" width="9.7109375" style="7" customWidth="1"/>
    <col min="2045" max="2045" width="20.42578125" style="7" customWidth="1"/>
    <col min="2046" max="2049" width="8.5703125" style="7"/>
    <col min="2050" max="2050" width="9.7109375" style="7" bestFit="1" customWidth="1"/>
    <col min="2051" max="2288" width="8.5703125" style="7"/>
    <col min="2289" max="2289" width="7.140625" style="7" customWidth="1"/>
    <col min="2290" max="2290" width="15.7109375" style="7" customWidth="1"/>
    <col min="2291" max="2292" width="36.7109375" style="7" customWidth="1"/>
    <col min="2293" max="2293" width="4.7109375" style="7" customWidth="1"/>
    <col min="2294" max="2294" width="6.7109375" style="7" customWidth="1"/>
    <col min="2295" max="2295" width="15.7109375" style="7" customWidth="1"/>
    <col min="2296" max="2296" width="14.7109375" style="7" customWidth="1"/>
    <col min="2297" max="2297" width="7.7109375" style="7" customWidth="1"/>
    <col min="2298" max="2298" width="14.7109375" style="7" customWidth="1"/>
    <col min="2299" max="2300" width="9.7109375" style="7" customWidth="1"/>
    <col min="2301" max="2301" width="20.42578125" style="7" customWidth="1"/>
    <col min="2302" max="2305" width="8.5703125" style="7"/>
    <col min="2306" max="2306" width="9.7109375" style="7" bestFit="1" customWidth="1"/>
    <col min="2307" max="2544" width="8.5703125" style="7"/>
    <col min="2545" max="2545" width="7.140625" style="7" customWidth="1"/>
    <col min="2546" max="2546" width="15.7109375" style="7" customWidth="1"/>
    <col min="2547" max="2548" width="36.7109375" style="7" customWidth="1"/>
    <col min="2549" max="2549" width="4.7109375" style="7" customWidth="1"/>
    <col min="2550" max="2550" width="6.7109375" style="7" customWidth="1"/>
    <col min="2551" max="2551" width="15.7109375" style="7" customWidth="1"/>
    <col min="2552" max="2552" width="14.7109375" style="7" customWidth="1"/>
    <col min="2553" max="2553" width="7.7109375" style="7" customWidth="1"/>
    <col min="2554" max="2554" width="14.7109375" style="7" customWidth="1"/>
    <col min="2555" max="2556" width="9.7109375" style="7" customWidth="1"/>
    <col min="2557" max="2557" width="20.42578125" style="7" customWidth="1"/>
    <col min="2558" max="2561" width="8.5703125" style="7"/>
    <col min="2562" max="2562" width="9.7109375" style="7" bestFit="1" customWidth="1"/>
    <col min="2563" max="2800" width="8.5703125" style="7"/>
    <col min="2801" max="2801" width="7.140625" style="7" customWidth="1"/>
    <col min="2802" max="2802" width="15.7109375" style="7" customWidth="1"/>
    <col min="2803" max="2804" width="36.7109375" style="7" customWidth="1"/>
    <col min="2805" max="2805" width="4.7109375" style="7" customWidth="1"/>
    <col min="2806" max="2806" width="6.7109375" style="7" customWidth="1"/>
    <col min="2807" max="2807" width="15.7109375" style="7" customWidth="1"/>
    <col min="2808" max="2808" width="14.7109375" style="7" customWidth="1"/>
    <col min="2809" max="2809" width="7.7109375" style="7" customWidth="1"/>
    <col min="2810" max="2810" width="14.7109375" style="7" customWidth="1"/>
    <col min="2811" max="2812" width="9.7109375" style="7" customWidth="1"/>
    <col min="2813" max="2813" width="20.42578125" style="7" customWidth="1"/>
    <col min="2814" max="2817" width="8.5703125" style="7"/>
    <col min="2818" max="2818" width="9.7109375" style="7" bestFit="1" customWidth="1"/>
    <col min="2819" max="3056" width="8.5703125" style="7"/>
    <col min="3057" max="3057" width="7.140625" style="7" customWidth="1"/>
    <col min="3058" max="3058" width="15.7109375" style="7" customWidth="1"/>
    <col min="3059" max="3060" width="36.7109375" style="7" customWidth="1"/>
    <col min="3061" max="3061" width="4.7109375" style="7" customWidth="1"/>
    <col min="3062" max="3062" width="6.7109375" style="7" customWidth="1"/>
    <col min="3063" max="3063" width="15.7109375" style="7" customWidth="1"/>
    <col min="3064" max="3064" width="14.7109375" style="7" customWidth="1"/>
    <col min="3065" max="3065" width="7.7109375" style="7" customWidth="1"/>
    <col min="3066" max="3066" width="14.7109375" style="7" customWidth="1"/>
    <col min="3067" max="3068" width="9.7109375" style="7" customWidth="1"/>
    <col min="3069" max="3069" width="20.42578125" style="7" customWidth="1"/>
    <col min="3070" max="3073" width="8.5703125" style="7"/>
    <col min="3074" max="3074" width="9.7109375" style="7" bestFit="1" customWidth="1"/>
    <col min="3075" max="3312" width="8.5703125" style="7"/>
    <col min="3313" max="3313" width="7.140625" style="7" customWidth="1"/>
    <col min="3314" max="3314" width="15.7109375" style="7" customWidth="1"/>
    <col min="3315" max="3316" width="36.7109375" style="7" customWidth="1"/>
    <col min="3317" max="3317" width="4.7109375" style="7" customWidth="1"/>
    <col min="3318" max="3318" width="6.7109375" style="7" customWidth="1"/>
    <col min="3319" max="3319" width="15.7109375" style="7" customWidth="1"/>
    <col min="3320" max="3320" width="14.7109375" style="7" customWidth="1"/>
    <col min="3321" max="3321" width="7.7109375" style="7" customWidth="1"/>
    <col min="3322" max="3322" width="14.7109375" style="7" customWidth="1"/>
    <col min="3323" max="3324" width="9.7109375" style="7" customWidth="1"/>
    <col min="3325" max="3325" width="20.42578125" style="7" customWidth="1"/>
    <col min="3326" max="3329" width="8.5703125" style="7"/>
    <col min="3330" max="3330" width="9.7109375" style="7" bestFit="1" customWidth="1"/>
    <col min="3331" max="3568" width="8.5703125" style="7"/>
    <col min="3569" max="3569" width="7.140625" style="7" customWidth="1"/>
    <col min="3570" max="3570" width="15.7109375" style="7" customWidth="1"/>
    <col min="3571" max="3572" width="36.7109375" style="7" customWidth="1"/>
    <col min="3573" max="3573" width="4.7109375" style="7" customWidth="1"/>
    <col min="3574" max="3574" width="6.7109375" style="7" customWidth="1"/>
    <col min="3575" max="3575" width="15.7109375" style="7" customWidth="1"/>
    <col min="3576" max="3576" width="14.7109375" style="7" customWidth="1"/>
    <col min="3577" max="3577" width="7.7109375" style="7" customWidth="1"/>
    <col min="3578" max="3578" width="14.7109375" style="7" customWidth="1"/>
    <col min="3579" max="3580" width="9.7109375" style="7" customWidth="1"/>
    <col min="3581" max="3581" width="20.42578125" style="7" customWidth="1"/>
    <col min="3582" max="3585" width="8.5703125" style="7"/>
    <col min="3586" max="3586" width="9.7109375" style="7" bestFit="1" customWidth="1"/>
    <col min="3587" max="3824" width="8.5703125" style="7"/>
    <col min="3825" max="3825" width="7.140625" style="7" customWidth="1"/>
    <col min="3826" max="3826" width="15.7109375" style="7" customWidth="1"/>
    <col min="3827" max="3828" width="36.7109375" style="7" customWidth="1"/>
    <col min="3829" max="3829" width="4.7109375" style="7" customWidth="1"/>
    <col min="3830" max="3830" width="6.7109375" style="7" customWidth="1"/>
    <col min="3831" max="3831" width="15.7109375" style="7" customWidth="1"/>
    <col min="3832" max="3832" width="14.7109375" style="7" customWidth="1"/>
    <col min="3833" max="3833" width="7.7109375" style="7" customWidth="1"/>
    <col min="3834" max="3834" width="14.7109375" style="7" customWidth="1"/>
    <col min="3835" max="3836" width="9.7109375" style="7" customWidth="1"/>
    <col min="3837" max="3837" width="20.42578125" style="7" customWidth="1"/>
    <col min="3838" max="3841" width="8.5703125" style="7"/>
    <col min="3842" max="3842" width="9.7109375" style="7" bestFit="1" customWidth="1"/>
    <col min="3843" max="4080" width="8.5703125" style="7"/>
    <col min="4081" max="4081" width="7.140625" style="7" customWidth="1"/>
    <col min="4082" max="4082" width="15.7109375" style="7" customWidth="1"/>
    <col min="4083" max="4084" width="36.7109375" style="7" customWidth="1"/>
    <col min="4085" max="4085" width="4.7109375" style="7" customWidth="1"/>
    <col min="4086" max="4086" width="6.7109375" style="7" customWidth="1"/>
    <col min="4087" max="4087" width="15.7109375" style="7" customWidth="1"/>
    <col min="4088" max="4088" width="14.7109375" style="7" customWidth="1"/>
    <col min="4089" max="4089" width="7.7109375" style="7" customWidth="1"/>
    <col min="4090" max="4090" width="14.7109375" style="7" customWidth="1"/>
    <col min="4091" max="4092" width="9.7109375" style="7" customWidth="1"/>
    <col min="4093" max="4093" width="20.42578125" style="7" customWidth="1"/>
    <col min="4094" max="4097" width="8.5703125" style="7"/>
    <col min="4098" max="4098" width="9.7109375" style="7" bestFit="1" customWidth="1"/>
    <col min="4099" max="4336" width="8.5703125" style="7"/>
    <col min="4337" max="4337" width="7.140625" style="7" customWidth="1"/>
    <col min="4338" max="4338" width="15.7109375" style="7" customWidth="1"/>
    <col min="4339" max="4340" width="36.7109375" style="7" customWidth="1"/>
    <col min="4341" max="4341" width="4.7109375" style="7" customWidth="1"/>
    <col min="4342" max="4342" width="6.7109375" style="7" customWidth="1"/>
    <col min="4343" max="4343" width="15.7109375" style="7" customWidth="1"/>
    <col min="4344" max="4344" width="14.7109375" style="7" customWidth="1"/>
    <col min="4345" max="4345" width="7.7109375" style="7" customWidth="1"/>
    <col min="4346" max="4346" width="14.7109375" style="7" customWidth="1"/>
    <col min="4347" max="4348" width="9.7109375" style="7" customWidth="1"/>
    <col min="4349" max="4349" width="20.42578125" style="7" customWidth="1"/>
    <col min="4350" max="4353" width="8.5703125" style="7"/>
    <col min="4354" max="4354" width="9.7109375" style="7" bestFit="1" customWidth="1"/>
    <col min="4355" max="4592" width="8.5703125" style="7"/>
    <col min="4593" max="4593" width="7.140625" style="7" customWidth="1"/>
    <col min="4594" max="4594" width="15.7109375" style="7" customWidth="1"/>
    <col min="4595" max="4596" width="36.7109375" style="7" customWidth="1"/>
    <col min="4597" max="4597" width="4.7109375" style="7" customWidth="1"/>
    <col min="4598" max="4598" width="6.7109375" style="7" customWidth="1"/>
    <col min="4599" max="4599" width="15.7109375" style="7" customWidth="1"/>
    <col min="4600" max="4600" width="14.7109375" style="7" customWidth="1"/>
    <col min="4601" max="4601" width="7.7109375" style="7" customWidth="1"/>
    <col min="4602" max="4602" width="14.7109375" style="7" customWidth="1"/>
    <col min="4603" max="4604" width="9.7109375" style="7" customWidth="1"/>
    <col min="4605" max="4605" width="20.42578125" style="7" customWidth="1"/>
    <col min="4606" max="4609" width="8.5703125" style="7"/>
    <col min="4610" max="4610" width="9.7109375" style="7" bestFit="1" customWidth="1"/>
    <col min="4611" max="4848" width="8.5703125" style="7"/>
    <col min="4849" max="4849" width="7.140625" style="7" customWidth="1"/>
    <col min="4850" max="4850" width="15.7109375" style="7" customWidth="1"/>
    <col min="4851" max="4852" width="36.7109375" style="7" customWidth="1"/>
    <col min="4853" max="4853" width="4.7109375" style="7" customWidth="1"/>
    <col min="4854" max="4854" width="6.7109375" style="7" customWidth="1"/>
    <col min="4855" max="4855" width="15.7109375" style="7" customWidth="1"/>
    <col min="4856" max="4856" width="14.7109375" style="7" customWidth="1"/>
    <col min="4857" max="4857" width="7.7109375" style="7" customWidth="1"/>
    <col min="4858" max="4858" width="14.7109375" style="7" customWidth="1"/>
    <col min="4859" max="4860" width="9.7109375" style="7" customWidth="1"/>
    <col min="4861" max="4861" width="20.42578125" style="7" customWidth="1"/>
    <col min="4862" max="4865" width="8.5703125" style="7"/>
    <col min="4866" max="4866" width="9.7109375" style="7" bestFit="1" customWidth="1"/>
    <col min="4867" max="5104" width="8.5703125" style="7"/>
    <col min="5105" max="5105" width="7.140625" style="7" customWidth="1"/>
    <col min="5106" max="5106" width="15.7109375" style="7" customWidth="1"/>
    <col min="5107" max="5108" width="36.7109375" style="7" customWidth="1"/>
    <col min="5109" max="5109" width="4.7109375" style="7" customWidth="1"/>
    <col min="5110" max="5110" width="6.7109375" style="7" customWidth="1"/>
    <col min="5111" max="5111" width="15.7109375" style="7" customWidth="1"/>
    <col min="5112" max="5112" width="14.7109375" style="7" customWidth="1"/>
    <col min="5113" max="5113" width="7.7109375" style="7" customWidth="1"/>
    <col min="5114" max="5114" width="14.7109375" style="7" customWidth="1"/>
    <col min="5115" max="5116" width="9.7109375" style="7" customWidth="1"/>
    <col min="5117" max="5117" width="20.42578125" style="7" customWidth="1"/>
    <col min="5118" max="5121" width="8.5703125" style="7"/>
    <col min="5122" max="5122" width="9.7109375" style="7" bestFit="1" customWidth="1"/>
    <col min="5123" max="5360" width="8.5703125" style="7"/>
    <col min="5361" max="5361" width="7.140625" style="7" customWidth="1"/>
    <col min="5362" max="5362" width="15.7109375" style="7" customWidth="1"/>
    <col min="5363" max="5364" width="36.7109375" style="7" customWidth="1"/>
    <col min="5365" max="5365" width="4.7109375" style="7" customWidth="1"/>
    <col min="5366" max="5366" width="6.7109375" style="7" customWidth="1"/>
    <col min="5367" max="5367" width="15.7109375" style="7" customWidth="1"/>
    <col min="5368" max="5368" width="14.7109375" style="7" customWidth="1"/>
    <col min="5369" max="5369" width="7.7109375" style="7" customWidth="1"/>
    <col min="5370" max="5370" width="14.7109375" style="7" customWidth="1"/>
    <col min="5371" max="5372" width="9.7109375" style="7" customWidth="1"/>
    <col min="5373" max="5373" width="20.42578125" style="7" customWidth="1"/>
    <col min="5374" max="5377" width="8.5703125" style="7"/>
    <col min="5378" max="5378" width="9.7109375" style="7" bestFit="1" customWidth="1"/>
    <col min="5379" max="5616" width="8.5703125" style="7"/>
    <col min="5617" max="5617" width="7.140625" style="7" customWidth="1"/>
    <col min="5618" max="5618" width="15.7109375" style="7" customWidth="1"/>
    <col min="5619" max="5620" width="36.7109375" style="7" customWidth="1"/>
    <col min="5621" max="5621" width="4.7109375" style="7" customWidth="1"/>
    <col min="5622" max="5622" width="6.7109375" style="7" customWidth="1"/>
    <col min="5623" max="5623" width="15.7109375" style="7" customWidth="1"/>
    <col min="5624" max="5624" width="14.7109375" style="7" customWidth="1"/>
    <col min="5625" max="5625" width="7.7109375" style="7" customWidth="1"/>
    <col min="5626" max="5626" width="14.7109375" style="7" customWidth="1"/>
    <col min="5627" max="5628" width="9.7109375" style="7" customWidth="1"/>
    <col min="5629" max="5629" width="20.42578125" style="7" customWidth="1"/>
    <col min="5630" max="5633" width="8.5703125" style="7"/>
    <col min="5634" max="5634" width="9.7109375" style="7" bestFit="1" customWidth="1"/>
    <col min="5635" max="5872" width="8.5703125" style="7"/>
    <col min="5873" max="5873" width="7.140625" style="7" customWidth="1"/>
    <col min="5874" max="5874" width="15.7109375" style="7" customWidth="1"/>
    <col min="5875" max="5876" width="36.7109375" style="7" customWidth="1"/>
    <col min="5877" max="5877" width="4.7109375" style="7" customWidth="1"/>
    <col min="5878" max="5878" width="6.7109375" style="7" customWidth="1"/>
    <col min="5879" max="5879" width="15.7109375" style="7" customWidth="1"/>
    <col min="5880" max="5880" width="14.7109375" style="7" customWidth="1"/>
    <col min="5881" max="5881" width="7.7109375" style="7" customWidth="1"/>
    <col min="5882" max="5882" width="14.7109375" style="7" customWidth="1"/>
    <col min="5883" max="5884" width="9.7109375" style="7" customWidth="1"/>
    <col min="5885" max="5885" width="20.42578125" style="7" customWidth="1"/>
    <col min="5886" max="5889" width="8.5703125" style="7"/>
    <col min="5890" max="5890" width="9.7109375" style="7" bestFit="1" customWidth="1"/>
    <col min="5891" max="6128" width="8.5703125" style="7"/>
    <col min="6129" max="6129" width="7.140625" style="7" customWidth="1"/>
    <col min="6130" max="6130" width="15.7109375" style="7" customWidth="1"/>
    <col min="6131" max="6132" width="36.7109375" style="7" customWidth="1"/>
    <col min="6133" max="6133" width="4.7109375" style="7" customWidth="1"/>
    <col min="6134" max="6134" width="6.7109375" style="7" customWidth="1"/>
    <col min="6135" max="6135" width="15.7109375" style="7" customWidth="1"/>
    <col min="6136" max="6136" width="14.7109375" style="7" customWidth="1"/>
    <col min="6137" max="6137" width="7.7109375" style="7" customWidth="1"/>
    <col min="6138" max="6138" width="14.7109375" style="7" customWidth="1"/>
    <col min="6139" max="6140" width="9.7109375" style="7" customWidth="1"/>
    <col min="6141" max="6141" width="20.42578125" style="7" customWidth="1"/>
    <col min="6142" max="6145" width="8.5703125" style="7"/>
    <col min="6146" max="6146" width="9.7109375" style="7" bestFit="1" customWidth="1"/>
    <col min="6147" max="6384" width="8.5703125" style="7"/>
    <col min="6385" max="6385" width="7.140625" style="7" customWidth="1"/>
    <col min="6386" max="6386" width="15.7109375" style="7" customWidth="1"/>
    <col min="6387" max="6388" width="36.7109375" style="7" customWidth="1"/>
    <col min="6389" max="6389" width="4.7109375" style="7" customWidth="1"/>
    <col min="6390" max="6390" width="6.7109375" style="7" customWidth="1"/>
    <col min="6391" max="6391" width="15.7109375" style="7" customWidth="1"/>
    <col min="6392" max="6392" width="14.7109375" style="7" customWidth="1"/>
    <col min="6393" max="6393" width="7.7109375" style="7" customWidth="1"/>
    <col min="6394" max="6394" width="14.7109375" style="7" customWidth="1"/>
    <col min="6395" max="6396" width="9.7109375" style="7" customWidth="1"/>
    <col min="6397" max="6397" width="20.42578125" style="7" customWidth="1"/>
    <col min="6398" max="6401" width="8.5703125" style="7"/>
    <col min="6402" max="6402" width="9.7109375" style="7" bestFit="1" customWidth="1"/>
    <col min="6403" max="6640" width="8.5703125" style="7"/>
    <col min="6641" max="6641" width="7.140625" style="7" customWidth="1"/>
    <col min="6642" max="6642" width="15.7109375" style="7" customWidth="1"/>
    <col min="6643" max="6644" width="36.7109375" style="7" customWidth="1"/>
    <col min="6645" max="6645" width="4.7109375" style="7" customWidth="1"/>
    <col min="6646" max="6646" width="6.7109375" style="7" customWidth="1"/>
    <col min="6647" max="6647" width="15.7109375" style="7" customWidth="1"/>
    <col min="6648" max="6648" width="14.7109375" style="7" customWidth="1"/>
    <col min="6649" max="6649" width="7.7109375" style="7" customWidth="1"/>
    <col min="6650" max="6650" width="14.7109375" style="7" customWidth="1"/>
    <col min="6651" max="6652" width="9.7109375" style="7" customWidth="1"/>
    <col min="6653" max="6653" width="20.42578125" style="7" customWidth="1"/>
    <col min="6654" max="6657" width="8.5703125" style="7"/>
    <col min="6658" max="6658" width="9.7109375" style="7" bestFit="1" customWidth="1"/>
    <col min="6659" max="6896" width="8.5703125" style="7"/>
    <col min="6897" max="6897" width="7.140625" style="7" customWidth="1"/>
    <col min="6898" max="6898" width="15.7109375" style="7" customWidth="1"/>
    <col min="6899" max="6900" width="36.7109375" style="7" customWidth="1"/>
    <col min="6901" max="6901" width="4.7109375" style="7" customWidth="1"/>
    <col min="6902" max="6902" width="6.7109375" style="7" customWidth="1"/>
    <col min="6903" max="6903" width="15.7109375" style="7" customWidth="1"/>
    <col min="6904" max="6904" width="14.7109375" style="7" customWidth="1"/>
    <col min="6905" max="6905" width="7.7109375" style="7" customWidth="1"/>
    <col min="6906" max="6906" width="14.7109375" style="7" customWidth="1"/>
    <col min="6907" max="6908" width="9.7109375" style="7" customWidth="1"/>
    <col min="6909" max="6909" width="20.42578125" style="7" customWidth="1"/>
    <col min="6910" max="6913" width="8.5703125" style="7"/>
    <col min="6914" max="6914" width="9.7109375" style="7" bestFit="1" customWidth="1"/>
    <col min="6915" max="7152" width="8.5703125" style="7"/>
    <col min="7153" max="7153" width="7.140625" style="7" customWidth="1"/>
    <col min="7154" max="7154" width="15.7109375" style="7" customWidth="1"/>
    <col min="7155" max="7156" width="36.7109375" style="7" customWidth="1"/>
    <col min="7157" max="7157" width="4.7109375" style="7" customWidth="1"/>
    <col min="7158" max="7158" width="6.7109375" style="7" customWidth="1"/>
    <col min="7159" max="7159" width="15.7109375" style="7" customWidth="1"/>
    <col min="7160" max="7160" width="14.7109375" style="7" customWidth="1"/>
    <col min="7161" max="7161" width="7.7109375" style="7" customWidth="1"/>
    <col min="7162" max="7162" width="14.7109375" style="7" customWidth="1"/>
    <col min="7163" max="7164" width="9.7109375" style="7" customWidth="1"/>
    <col min="7165" max="7165" width="20.42578125" style="7" customWidth="1"/>
    <col min="7166" max="7169" width="8.5703125" style="7"/>
    <col min="7170" max="7170" width="9.7109375" style="7" bestFit="1" customWidth="1"/>
    <col min="7171" max="7408" width="8.5703125" style="7"/>
    <col min="7409" max="7409" width="7.140625" style="7" customWidth="1"/>
    <col min="7410" max="7410" width="15.7109375" style="7" customWidth="1"/>
    <col min="7411" max="7412" width="36.7109375" style="7" customWidth="1"/>
    <col min="7413" max="7413" width="4.7109375" style="7" customWidth="1"/>
    <col min="7414" max="7414" width="6.7109375" style="7" customWidth="1"/>
    <col min="7415" max="7415" width="15.7109375" style="7" customWidth="1"/>
    <col min="7416" max="7416" width="14.7109375" style="7" customWidth="1"/>
    <col min="7417" max="7417" width="7.7109375" style="7" customWidth="1"/>
    <col min="7418" max="7418" width="14.7109375" style="7" customWidth="1"/>
    <col min="7419" max="7420" width="9.7109375" style="7" customWidth="1"/>
    <col min="7421" max="7421" width="20.42578125" style="7" customWidth="1"/>
    <col min="7422" max="7425" width="8.5703125" style="7"/>
    <col min="7426" max="7426" width="9.7109375" style="7" bestFit="1" customWidth="1"/>
    <col min="7427" max="7664" width="8.5703125" style="7"/>
    <col min="7665" max="7665" width="7.140625" style="7" customWidth="1"/>
    <col min="7666" max="7666" width="15.7109375" style="7" customWidth="1"/>
    <col min="7667" max="7668" width="36.7109375" style="7" customWidth="1"/>
    <col min="7669" max="7669" width="4.7109375" style="7" customWidth="1"/>
    <col min="7670" max="7670" width="6.7109375" style="7" customWidth="1"/>
    <col min="7671" max="7671" width="15.7109375" style="7" customWidth="1"/>
    <col min="7672" max="7672" width="14.7109375" style="7" customWidth="1"/>
    <col min="7673" max="7673" width="7.7109375" style="7" customWidth="1"/>
    <col min="7674" max="7674" width="14.7109375" style="7" customWidth="1"/>
    <col min="7675" max="7676" width="9.7109375" style="7" customWidth="1"/>
    <col min="7677" max="7677" width="20.42578125" style="7" customWidth="1"/>
    <col min="7678" max="7681" width="8.5703125" style="7"/>
    <col min="7682" max="7682" width="9.7109375" style="7" bestFit="1" customWidth="1"/>
    <col min="7683" max="7920" width="8.5703125" style="7"/>
    <col min="7921" max="7921" width="7.140625" style="7" customWidth="1"/>
    <col min="7922" max="7922" width="15.7109375" style="7" customWidth="1"/>
    <col min="7923" max="7924" width="36.7109375" style="7" customWidth="1"/>
    <col min="7925" max="7925" width="4.7109375" style="7" customWidth="1"/>
    <col min="7926" max="7926" width="6.7109375" style="7" customWidth="1"/>
    <col min="7927" max="7927" width="15.7109375" style="7" customWidth="1"/>
    <col min="7928" max="7928" width="14.7109375" style="7" customWidth="1"/>
    <col min="7929" max="7929" width="7.7109375" style="7" customWidth="1"/>
    <col min="7930" max="7930" width="14.7109375" style="7" customWidth="1"/>
    <col min="7931" max="7932" width="9.7109375" style="7" customWidth="1"/>
    <col min="7933" max="7933" width="20.42578125" style="7" customWidth="1"/>
    <col min="7934" max="7937" width="8.5703125" style="7"/>
    <col min="7938" max="7938" width="9.7109375" style="7" bestFit="1" customWidth="1"/>
    <col min="7939" max="8176" width="8.5703125" style="7"/>
    <col min="8177" max="8177" width="7.140625" style="7" customWidth="1"/>
    <col min="8178" max="8178" width="15.7109375" style="7" customWidth="1"/>
    <col min="8179" max="8180" width="36.7109375" style="7" customWidth="1"/>
    <col min="8181" max="8181" width="4.7109375" style="7" customWidth="1"/>
    <col min="8182" max="8182" width="6.7109375" style="7" customWidth="1"/>
    <col min="8183" max="8183" width="15.7109375" style="7" customWidth="1"/>
    <col min="8184" max="8184" width="14.7109375" style="7" customWidth="1"/>
    <col min="8185" max="8185" width="7.7109375" style="7" customWidth="1"/>
    <col min="8186" max="8186" width="14.7109375" style="7" customWidth="1"/>
    <col min="8187" max="8188" width="9.7109375" style="7" customWidth="1"/>
    <col min="8189" max="8189" width="20.42578125" style="7" customWidth="1"/>
    <col min="8190" max="8193" width="8.5703125" style="7"/>
    <col min="8194" max="8194" width="9.7109375" style="7" bestFit="1" customWidth="1"/>
    <col min="8195" max="8432" width="8.5703125" style="7"/>
    <col min="8433" max="8433" width="7.140625" style="7" customWidth="1"/>
    <col min="8434" max="8434" width="15.7109375" style="7" customWidth="1"/>
    <col min="8435" max="8436" width="36.7109375" style="7" customWidth="1"/>
    <col min="8437" max="8437" width="4.7109375" style="7" customWidth="1"/>
    <col min="8438" max="8438" width="6.7109375" style="7" customWidth="1"/>
    <col min="8439" max="8439" width="15.7109375" style="7" customWidth="1"/>
    <col min="8440" max="8440" width="14.7109375" style="7" customWidth="1"/>
    <col min="8441" max="8441" width="7.7109375" style="7" customWidth="1"/>
    <col min="8442" max="8442" width="14.7109375" style="7" customWidth="1"/>
    <col min="8443" max="8444" width="9.7109375" style="7" customWidth="1"/>
    <col min="8445" max="8445" width="20.42578125" style="7" customWidth="1"/>
    <col min="8446" max="8449" width="8.5703125" style="7"/>
    <col min="8450" max="8450" width="9.7109375" style="7" bestFit="1" customWidth="1"/>
    <col min="8451" max="8688" width="8.5703125" style="7"/>
    <col min="8689" max="8689" width="7.140625" style="7" customWidth="1"/>
    <col min="8690" max="8690" width="15.7109375" style="7" customWidth="1"/>
    <col min="8691" max="8692" width="36.7109375" style="7" customWidth="1"/>
    <col min="8693" max="8693" width="4.7109375" style="7" customWidth="1"/>
    <col min="8694" max="8694" width="6.7109375" style="7" customWidth="1"/>
    <col min="8695" max="8695" width="15.7109375" style="7" customWidth="1"/>
    <col min="8696" max="8696" width="14.7109375" style="7" customWidth="1"/>
    <col min="8697" max="8697" width="7.7109375" style="7" customWidth="1"/>
    <col min="8698" max="8698" width="14.7109375" style="7" customWidth="1"/>
    <col min="8699" max="8700" width="9.7109375" style="7" customWidth="1"/>
    <col min="8701" max="8701" width="20.42578125" style="7" customWidth="1"/>
    <col min="8702" max="8705" width="8.5703125" style="7"/>
    <col min="8706" max="8706" width="9.7109375" style="7" bestFit="1" customWidth="1"/>
    <col min="8707" max="8944" width="8.5703125" style="7"/>
    <col min="8945" max="8945" width="7.140625" style="7" customWidth="1"/>
    <col min="8946" max="8946" width="15.7109375" style="7" customWidth="1"/>
    <col min="8947" max="8948" width="36.7109375" style="7" customWidth="1"/>
    <col min="8949" max="8949" width="4.7109375" style="7" customWidth="1"/>
    <col min="8950" max="8950" width="6.7109375" style="7" customWidth="1"/>
    <col min="8951" max="8951" width="15.7109375" style="7" customWidth="1"/>
    <col min="8952" max="8952" width="14.7109375" style="7" customWidth="1"/>
    <col min="8953" max="8953" width="7.7109375" style="7" customWidth="1"/>
    <col min="8954" max="8954" width="14.7109375" style="7" customWidth="1"/>
    <col min="8955" max="8956" width="9.7109375" style="7" customWidth="1"/>
    <col min="8957" max="8957" width="20.42578125" style="7" customWidth="1"/>
    <col min="8958" max="8961" width="8.5703125" style="7"/>
    <col min="8962" max="8962" width="9.7109375" style="7" bestFit="1" customWidth="1"/>
    <col min="8963" max="9200" width="8.5703125" style="7"/>
    <col min="9201" max="9201" width="7.140625" style="7" customWidth="1"/>
    <col min="9202" max="9202" width="15.7109375" style="7" customWidth="1"/>
    <col min="9203" max="9204" width="36.7109375" style="7" customWidth="1"/>
    <col min="9205" max="9205" width="4.7109375" style="7" customWidth="1"/>
    <col min="9206" max="9206" width="6.7109375" style="7" customWidth="1"/>
    <col min="9207" max="9207" width="15.7109375" style="7" customWidth="1"/>
    <col min="9208" max="9208" width="14.7109375" style="7" customWidth="1"/>
    <col min="9209" max="9209" width="7.7109375" style="7" customWidth="1"/>
    <col min="9210" max="9210" width="14.7109375" style="7" customWidth="1"/>
    <col min="9211" max="9212" width="9.7109375" style="7" customWidth="1"/>
    <col min="9213" max="9213" width="20.42578125" style="7" customWidth="1"/>
    <col min="9214" max="9217" width="8.5703125" style="7"/>
    <col min="9218" max="9218" width="9.7109375" style="7" bestFit="1" customWidth="1"/>
    <col min="9219" max="9456" width="8.5703125" style="7"/>
    <col min="9457" max="9457" width="7.140625" style="7" customWidth="1"/>
    <col min="9458" max="9458" width="15.7109375" style="7" customWidth="1"/>
    <col min="9459" max="9460" width="36.7109375" style="7" customWidth="1"/>
    <col min="9461" max="9461" width="4.7109375" style="7" customWidth="1"/>
    <col min="9462" max="9462" width="6.7109375" style="7" customWidth="1"/>
    <col min="9463" max="9463" width="15.7109375" style="7" customWidth="1"/>
    <col min="9464" max="9464" width="14.7109375" style="7" customWidth="1"/>
    <col min="9465" max="9465" width="7.7109375" style="7" customWidth="1"/>
    <col min="9466" max="9466" width="14.7109375" style="7" customWidth="1"/>
    <col min="9467" max="9468" width="9.7109375" style="7" customWidth="1"/>
    <col min="9469" max="9469" width="20.42578125" style="7" customWidth="1"/>
    <col min="9470" max="9473" width="8.5703125" style="7"/>
    <col min="9474" max="9474" width="9.7109375" style="7" bestFit="1" customWidth="1"/>
    <col min="9475" max="9712" width="8.5703125" style="7"/>
    <col min="9713" max="9713" width="7.140625" style="7" customWidth="1"/>
    <col min="9714" max="9714" width="15.7109375" style="7" customWidth="1"/>
    <col min="9715" max="9716" width="36.7109375" style="7" customWidth="1"/>
    <col min="9717" max="9717" width="4.7109375" style="7" customWidth="1"/>
    <col min="9718" max="9718" width="6.7109375" style="7" customWidth="1"/>
    <col min="9719" max="9719" width="15.7109375" style="7" customWidth="1"/>
    <col min="9720" max="9720" width="14.7109375" style="7" customWidth="1"/>
    <col min="9721" max="9721" width="7.7109375" style="7" customWidth="1"/>
    <col min="9722" max="9722" width="14.7109375" style="7" customWidth="1"/>
    <col min="9723" max="9724" width="9.7109375" style="7" customWidth="1"/>
    <col min="9725" max="9725" width="20.42578125" style="7" customWidth="1"/>
    <col min="9726" max="9729" width="8.5703125" style="7"/>
    <col min="9730" max="9730" width="9.7109375" style="7" bestFit="1" customWidth="1"/>
    <col min="9731" max="9968" width="8.5703125" style="7"/>
    <col min="9969" max="9969" width="7.140625" style="7" customWidth="1"/>
    <col min="9970" max="9970" width="15.7109375" style="7" customWidth="1"/>
    <col min="9971" max="9972" width="36.7109375" style="7" customWidth="1"/>
    <col min="9973" max="9973" width="4.7109375" style="7" customWidth="1"/>
    <col min="9974" max="9974" width="6.7109375" style="7" customWidth="1"/>
    <col min="9975" max="9975" width="15.7109375" style="7" customWidth="1"/>
    <col min="9976" max="9976" width="14.7109375" style="7" customWidth="1"/>
    <col min="9977" max="9977" width="7.7109375" style="7" customWidth="1"/>
    <col min="9978" max="9978" width="14.7109375" style="7" customWidth="1"/>
    <col min="9979" max="9980" width="9.7109375" style="7" customWidth="1"/>
    <col min="9981" max="9981" width="20.42578125" style="7" customWidth="1"/>
    <col min="9982" max="9985" width="8.5703125" style="7"/>
    <col min="9986" max="9986" width="9.7109375" style="7" bestFit="1" customWidth="1"/>
    <col min="9987" max="10224" width="8.5703125" style="7"/>
    <col min="10225" max="10225" width="7.140625" style="7" customWidth="1"/>
    <col min="10226" max="10226" width="15.7109375" style="7" customWidth="1"/>
    <col min="10227" max="10228" width="36.7109375" style="7" customWidth="1"/>
    <col min="10229" max="10229" width="4.7109375" style="7" customWidth="1"/>
    <col min="10230" max="10230" width="6.7109375" style="7" customWidth="1"/>
    <col min="10231" max="10231" width="15.7109375" style="7" customWidth="1"/>
    <col min="10232" max="10232" width="14.7109375" style="7" customWidth="1"/>
    <col min="10233" max="10233" width="7.7109375" style="7" customWidth="1"/>
    <col min="10234" max="10234" width="14.7109375" style="7" customWidth="1"/>
    <col min="10235" max="10236" width="9.7109375" style="7" customWidth="1"/>
    <col min="10237" max="10237" width="20.42578125" style="7" customWidth="1"/>
    <col min="10238" max="10241" width="8.5703125" style="7"/>
    <col min="10242" max="10242" width="9.7109375" style="7" bestFit="1" customWidth="1"/>
    <col min="10243" max="10480" width="8.5703125" style="7"/>
    <col min="10481" max="10481" width="7.140625" style="7" customWidth="1"/>
    <col min="10482" max="10482" width="15.7109375" style="7" customWidth="1"/>
    <col min="10483" max="10484" width="36.7109375" style="7" customWidth="1"/>
    <col min="10485" max="10485" width="4.7109375" style="7" customWidth="1"/>
    <col min="10486" max="10486" width="6.7109375" style="7" customWidth="1"/>
    <col min="10487" max="10487" width="15.7109375" style="7" customWidth="1"/>
    <col min="10488" max="10488" width="14.7109375" style="7" customWidth="1"/>
    <col min="10489" max="10489" width="7.7109375" style="7" customWidth="1"/>
    <col min="10490" max="10490" width="14.7109375" style="7" customWidth="1"/>
    <col min="10491" max="10492" width="9.7109375" style="7" customWidth="1"/>
    <col min="10493" max="10493" width="20.42578125" style="7" customWidth="1"/>
    <col min="10494" max="10497" width="8.5703125" style="7"/>
    <col min="10498" max="10498" width="9.7109375" style="7" bestFit="1" customWidth="1"/>
    <col min="10499" max="10736" width="8.5703125" style="7"/>
    <col min="10737" max="10737" width="7.140625" style="7" customWidth="1"/>
    <col min="10738" max="10738" width="15.7109375" style="7" customWidth="1"/>
    <col min="10739" max="10740" width="36.7109375" style="7" customWidth="1"/>
    <col min="10741" max="10741" width="4.7109375" style="7" customWidth="1"/>
    <col min="10742" max="10742" width="6.7109375" style="7" customWidth="1"/>
    <col min="10743" max="10743" width="15.7109375" style="7" customWidth="1"/>
    <col min="10744" max="10744" width="14.7109375" style="7" customWidth="1"/>
    <col min="10745" max="10745" width="7.7109375" style="7" customWidth="1"/>
    <col min="10746" max="10746" width="14.7109375" style="7" customWidth="1"/>
    <col min="10747" max="10748" width="9.7109375" style="7" customWidth="1"/>
    <col min="10749" max="10749" width="20.42578125" style="7" customWidth="1"/>
    <col min="10750" max="10753" width="8.5703125" style="7"/>
    <col min="10754" max="10754" width="9.7109375" style="7" bestFit="1" customWidth="1"/>
    <col min="10755" max="10992" width="8.5703125" style="7"/>
    <col min="10993" max="10993" width="7.140625" style="7" customWidth="1"/>
    <col min="10994" max="10994" width="15.7109375" style="7" customWidth="1"/>
    <col min="10995" max="10996" width="36.7109375" style="7" customWidth="1"/>
    <col min="10997" max="10997" width="4.7109375" style="7" customWidth="1"/>
    <col min="10998" max="10998" width="6.7109375" style="7" customWidth="1"/>
    <col min="10999" max="10999" width="15.7109375" style="7" customWidth="1"/>
    <col min="11000" max="11000" width="14.7109375" style="7" customWidth="1"/>
    <col min="11001" max="11001" width="7.7109375" style="7" customWidth="1"/>
    <col min="11002" max="11002" width="14.7109375" style="7" customWidth="1"/>
    <col min="11003" max="11004" width="9.7109375" style="7" customWidth="1"/>
    <col min="11005" max="11005" width="20.42578125" style="7" customWidth="1"/>
    <col min="11006" max="11009" width="8.5703125" style="7"/>
    <col min="11010" max="11010" width="9.7109375" style="7" bestFit="1" customWidth="1"/>
    <col min="11011" max="11248" width="8.5703125" style="7"/>
    <col min="11249" max="11249" width="7.140625" style="7" customWidth="1"/>
    <col min="11250" max="11250" width="15.7109375" style="7" customWidth="1"/>
    <col min="11251" max="11252" width="36.7109375" style="7" customWidth="1"/>
    <col min="11253" max="11253" width="4.7109375" style="7" customWidth="1"/>
    <col min="11254" max="11254" width="6.7109375" style="7" customWidth="1"/>
    <col min="11255" max="11255" width="15.7109375" style="7" customWidth="1"/>
    <col min="11256" max="11256" width="14.7109375" style="7" customWidth="1"/>
    <col min="11257" max="11257" width="7.7109375" style="7" customWidth="1"/>
    <col min="11258" max="11258" width="14.7109375" style="7" customWidth="1"/>
    <col min="11259" max="11260" width="9.7109375" style="7" customWidth="1"/>
    <col min="11261" max="11261" width="20.42578125" style="7" customWidth="1"/>
    <col min="11262" max="11265" width="8.5703125" style="7"/>
    <col min="11266" max="11266" width="9.7109375" style="7" bestFit="1" customWidth="1"/>
    <col min="11267" max="11504" width="8.5703125" style="7"/>
    <col min="11505" max="11505" width="7.140625" style="7" customWidth="1"/>
    <col min="11506" max="11506" width="15.7109375" style="7" customWidth="1"/>
    <col min="11507" max="11508" width="36.7109375" style="7" customWidth="1"/>
    <col min="11509" max="11509" width="4.7109375" style="7" customWidth="1"/>
    <col min="11510" max="11510" width="6.7109375" style="7" customWidth="1"/>
    <col min="11511" max="11511" width="15.7109375" style="7" customWidth="1"/>
    <col min="11512" max="11512" width="14.7109375" style="7" customWidth="1"/>
    <col min="11513" max="11513" width="7.7109375" style="7" customWidth="1"/>
    <col min="11514" max="11514" width="14.7109375" style="7" customWidth="1"/>
    <col min="11515" max="11516" width="9.7109375" style="7" customWidth="1"/>
    <col min="11517" max="11517" width="20.42578125" style="7" customWidth="1"/>
    <col min="11518" max="11521" width="8.5703125" style="7"/>
    <col min="11522" max="11522" width="9.7109375" style="7" bestFit="1" customWidth="1"/>
    <col min="11523" max="11760" width="8.5703125" style="7"/>
    <col min="11761" max="11761" width="7.140625" style="7" customWidth="1"/>
    <col min="11762" max="11762" width="15.7109375" style="7" customWidth="1"/>
    <col min="11763" max="11764" width="36.7109375" style="7" customWidth="1"/>
    <col min="11765" max="11765" width="4.7109375" style="7" customWidth="1"/>
    <col min="11766" max="11766" width="6.7109375" style="7" customWidth="1"/>
    <col min="11767" max="11767" width="15.7109375" style="7" customWidth="1"/>
    <col min="11768" max="11768" width="14.7109375" style="7" customWidth="1"/>
    <col min="11769" max="11769" width="7.7109375" style="7" customWidth="1"/>
    <col min="11770" max="11770" width="14.7109375" style="7" customWidth="1"/>
    <col min="11771" max="11772" width="9.7109375" style="7" customWidth="1"/>
    <col min="11773" max="11773" width="20.42578125" style="7" customWidth="1"/>
    <col min="11774" max="11777" width="8.5703125" style="7"/>
    <col min="11778" max="11778" width="9.7109375" style="7" bestFit="1" customWidth="1"/>
    <col min="11779" max="12016" width="8.5703125" style="7"/>
    <col min="12017" max="12017" width="7.140625" style="7" customWidth="1"/>
    <col min="12018" max="12018" width="15.7109375" style="7" customWidth="1"/>
    <col min="12019" max="12020" width="36.7109375" style="7" customWidth="1"/>
    <col min="12021" max="12021" width="4.7109375" style="7" customWidth="1"/>
    <col min="12022" max="12022" width="6.7109375" style="7" customWidth="1"/>
    <col min="12023" max="12023" width="15.7109375" style="7" customWidth="1"/>
    <col min="12024" max="12024" width="14.7109375" style="7" customWidth="1"/>
    <col min="12025" max="12025" width="7.7109375" style="7" customWidth="1"/>
    <col min="12026" max="12026" width="14.7109375" style="7" customWidth="1"/>
    <col min="12027" max="12028" width="9.7109375" style="7" customWidth="1"/>
    <col min="12029" max="12029" width="20.42578125" style="7" customWidth="1"/>
    <col min="12030" max="12033" width="8.5703125" style="7"/>
    <col min="12034" max="12034" width="9.7109375" style="7" bestFit="1" customWidth="1"/>
    <col min="12035" max="12272" width="8.5703125" style="7"/>
    <col min="12273" max="12273" width="7.140625" style="7" customWidth="1"/>
    <col min="12274" max="12274" width="15.7109375" style="7" customWidth="1"/>
    <col min="12275" max="12276" width="36.7109375" style="7" customWidth="1"/>
    <col min="12277" max="12277" width="4.7109375" style="7" customWidth="1"/>
    <col min="12278" max="12278" width="6.7109375" style="7" customWidth="1"/>
    <col min="12279" max="12279" width="15.7109375" style="7" customWidth="1"/>
    <col min="12280" max="12280" width="14.7109375" style="7" customWidth="1"/>
    <col min="12281" max="12281" width="7.7109375" style="7" customWidth="1"/>
    <col min="12282" max="12282" width="14.7109375" style="7" customWidth="1"/>
    <col min="12283" max="12284" width="9.7109375" style="7" customWidth="1"/>
    <col min="12285" max="12285" width="20.42578125" style="7" customWidth="1"/>
    <col min="12286" max="12289" width="8.5703125" style="7"/>
    <col min="12290" max="12290" width="9.7109375" style="7" bestFit="1" customWidth="1"/>
    <col min="12291" max="12528" width="8.5703125" style="7"/>
    <col min="12529" max="12529" width="7.140625" style="7" customWidth="1"/>
    <col min="12530" max="12530" width="15.7109375" style="7" customWidth="1"/>
    <col min="12531" max="12532" width="36.7109375" style="7" customWidth="1"/>
    <col min="12533" max="12533" width="4.7109375" style="7" customWidth="1"/>
    <col min="12534" max="12534" width="6.7109375" style="7" customWidth="1"/>
    <col min="12535" max="12535" width="15.7109375" style="7" customWidth="1"/>
    <col min="12536" max="12536" width="14.7109375" style="7" customWidth="1"/>
    <col min="12537" max="12537" width="7.7109375" style="7" customWidth="1"/>
    <col min="12538" max="12538" width="14.7109375" style="7" customWidth="1"/>
    <col min="12539" max="12540" width="9.7109375" style="7" customWidth="1"/>
    <col min="12541" max="12541" width="20.42578125" style="7" customWidth="1"/>
    <col min="12542" max="12545" width="8.5703125" style="7"/>
    <col min="12546" max="12546" width="9.7109375" style="7" bestFit="1" customWidth="1"/>
    <col min="12547" max="12784" width="8.5703125" style="7"/>
    <col min="12785" max="12785" width="7.140625" style="7" customWidth="1"/>
    <col min="12786" max="12786" width="15.7109375" style="7" customWidth="1"/>
    <col min="12787" max="12788" width="36.7109375" style="7" customWidth="1"/>
    <col min="12789" max="12789" width="4.7109375" style="7" customWidth="1"/>
    <col min="12790" max="12790" width="6.7109375" style="7" customWidth="1"/>
    <col min="12791" max="12791" width="15.7109375" style="7" customWidth="1"/>
    <col min="12792" max="12792" width="14.7109375" style="7" customWidth="1"/>
    <col min="12793" max="12793" width="7.7109375" style="7" customWidth="1"/>
    <col min="12794" max="12794" width="14.7109375" style="7" customWidth="1"/>
    <col min="12795" max="12796" width="9.7109375" style="7" customWidth="1"/>
    <col min="12797" max="12797" width="20.42578125" style="7" customWidth="1"/>
    <col min="12798" max="12801" width="8.5703125" style="7"/>
    <col min="12802" max="12802" width="9.7109375" style="7" bestFit="1" customWidth="1"/>
    <col min="12803" max="13040" width="8.5703125" style="7"/>
    <col min="13041" max="13041" width="7.140625" style="7" customWidth="1"/>
    <col min="13042" max="13042" width="15.7109375" style="7" customWidth="1"/>
    <col min="13043" max="13044" width="36.7109375" style="7" customWidth="1"/>
    <col min="13045" max="13045" width="4.7109375" style="7" customWidth="1"/>
    <col min="13046" max="13046" width="6.7109375" style="7" customWidth="1"/>
    <col min="13047" max="13047" width="15.7109375" style="7" customWidth="1"/>
    <col min="13048" max="13048" width="14.7109375" style="7" customWidth="1"/>
    <col min="13049" max="13049" width="7.7109375" style="7" customWidth="1"/>
    <col min="13050" max="13050" width="14.7109375" style="7" customWidth="1"/>
    <col min="13051" max="13052" width="9.7109375" style="7" customWidth="1"/>
    <col min="13053" max="13053" width="20.42578125" style="7" customWidth="1"/>
    <col min="13054" max="13057" width="8.5703125" style="7"/>
    <col min="13058" max="13058" width="9.7109375" style="7" bestFit="1" customWidth="1"/>
    <col min="13059" max="13296" width="8.5703125" style="7"/>
    <col min="13297" max="13297" width="7.140625" style="7" customWidth="1"/>
    <col min="13298" max="13298" width="15.7109375" style="7" customWidth="1"/>
    <col min="13299" max="13300" width="36.7109375" style="7" customWidth="1"/>
    <col min="13301" max="13301" width="4.7109375" style="7" customWidth="1"/>
    <col min="13302" max="13302" width="6.7109375" style="7" customWidth="1"/>
    <col min="13303" max="13303" width="15.7109375" style="7" customWidth="1"/>
    <col min="13304" max="13304" width="14.7109375" style="7" customWidth="1"/>
    <col min="13305" max="13305" width="7.7109375" style="7" customWidth="1"/>
    <col min="13306" max="13306" width="14.7109375" style="7" customWidth="1"/>
    <col min="13307" max="13308" width="9.7109375" style="7" customWidth="1"/>
    <col min="13309" max="13309" width="20.42578125" style="7" customWidth="1"/>
    <col min="13310" max="13313" width="8.5703125" style="7"/>
    <col min="13314" max="13314" width="9.7109375" style="7" bestFit="1" customWidth="1"/>
    <col min="13315" max="13552" width="8.5703125" style="7"/>
    <col min="13553" max="13553" width="7.140625" style="7" customWidth="1"/>
    <col min="13554" max="13554" width="15.7109375" style="7" customWidth="1"/>
    <col min="13555" max="13556" width="36.7109375" style="7" customWidth="1"/>
    <col min="13557" max="13557" width="4.7109375" style="7" customWidth="1"/>
    <col min="13558" max="13558" width="6.7109375" style="7" customWidth="1"/>
    <col min="13559" max="13559" width="15.7109375" style="7" customWidth="1"/>
    <col min="13560" max="13560" width="14.7109375" style="7" customWidth="1"/>
    <col min="13561" max="13561" width="7.7109375" style="7" customWidth="1"/>
    <col min="13562" max="13562" width="14.7109375" style="7" customWidth="1"/>
    <col min="13563" max="13564" width="9.7109375" style="7" customWidth="1"/>
    <col min="13565" max="13565" width="20.42578125" style="7" customWidth="1"/>
    <col min="13566" max="13569" width="8.5703125" style="7"/>
    <col min="13570" max="13570" width="9.7109375" style="7" bestFit="1" customWidth="1"/>
    <col min="13571" max="13808" width="8.5703125" style="7"/>
    <col min="13809" max="13809" width="7.140625" style="7" customWidth="1"/>
    <col min="13810" max="13810" width="15.7109375" style="7" customWidth="1"/>
    <col min="13811" max="13812" width="36.7109375" style="7" customWidth="1"/>
    <col min="13813" max="13813" width="4.7109375" style="7" customWidth="1"/>
    <col min="13814" max="13814" width="6.7109375" style="7" customWidth="1"/>
    <col min="13815" max="13815" width="15.7109375" style="7" customWidth="1"/>
    <col min="13816" max="13816" width="14.7109375" style="7" customWidth="1"/>
    <col min="13817" max="13817" width="7.7109375" style="7" customWidth="1"/>
    <col min="13818" max="13818" width="14.7109375" style="7" customWidth="1"/>
    <col min="13819" max="13820" width="9.7109375" style="7" customWidth="1"/>
    <col min="13821" max="13821" width="20.42578125" style="7" customWidth="1"/>
    <col min="13822" max="13825" width="8.5703125" style="7"/>
    <col min="13826" max="13826" width="9.7109375" style="7" bestFit="1" customWidth="1"/>
    <col min="13827" max="14064" width="8.5703125" style="7"/>
    <col min="14065" max="14065" width="7.140625" style="7" customWidth="1"/>
    <col min="14066" max="14066" width="15.7109375" style="7" customWidth="1"/>
    <col min="14067" max="14068" width="36.7109375" style="7" customWidth="1"/>
    <col min="14069" max="14069" width="4.7109375" style="7" customWidth="1"/>
    <col min="14070" max="14070" width="6.7109375" style="7" customWidth="1"/>
    <col min="14071" max="14071" width="15.7109375" style="7" customWidth="1"/>
    <col min="14072" max="14072" width="14.7109375" style="7" customWidth="1"/>
    <col min="14073" max="14073" width="7.7109375" style="7" customWidth="1"/>
    <col min="14074" max="14074" width="14.7109375" style="7" customWidth="1"/>
    <col min="14075" max="14076" width="9.7109375" style="7" customWidth="1"/>
    <col min="14077" max="14077" width="20.42578125" style="7" customWidth="1"/>
    <col min="14078" max="14081" width="8.5703125" style="7"/>
    <col min="14082" max="14082" width="9.7109375" style="7" bestFit="1" customWidth="1"/>
    <col min="14083" max="14320" width="8.5703125" style="7"/>
    <col min="14321" max="14321" width="7.140625" style="7" customWidth="1"/>
    <col min="14322" max="14322" width="15.7109375" style="7" customWidth="1"/>
    <col min="14323" max="14324" width="36.7109375" style="7" customWidth="1"/>
    <col min="14325" max="14325" width="4.7109375" style="7" customWidth="1"/>
    <col min="14326" max="14326" width="6.7109375" style="7" customWidth="1"/>
    <col min="14327" max="14327" width="15.7109375" style="7" customWidth="1"/>
    <col min="14328" max="14328" width="14.7109375" style="7" customWidth="1"/>
    <col min="14329" max="14329" width="7.7109375" style="7" customWidth="1"/>
    <col min="14330" max="14330" width="14.7109375" style="7" customWidth="1"/>
    <col min="14331" max="14332" width="9.7109375" style="7" customWidth="1"/>
    <col min="14333" max="14333" width="20.42578125" style="7" customWidth="1"/>
    <col min="14334" max="14337" width="8.5703125" style="7"/>
    <col min="14338" max="14338" width="9.7109375" style="7" bestFit="1" customWidth="1"/>
    <col min="14339" max="14576" width="8.5703125" style="7"/>
    <col min="14577" max="14577" width="7.140625" style="7" customWidth="1"/>
    <col min="14578" max="14578" width="15.7109375" style="7" customWidth="1"/>
    <col min="14579" max="14580" width="36.7109375" style="7" customWidth="1"/>
    <col min="14581" max="14581" width="4.7109375" style="7" customWidth="1"/>
    <col min="14582" max="14582" width="6.7109375" style="7" customWidth="1"/>
    <col min="14583" max="14583" width="15.7109375" style="7" customWidth="1"/>
    <col min="14584" max="14584" width="14.7109375" style="7" customWidth="1"/>
    <col min="14585" max="14585" width="7.7109375" style="7" customWidth="1"/>
    <col min="14586" max="14586" width="14.7109375" style="7" customWidth="1"/>
    <col min="14587" max="14588" width="9.7109375" style="7" customWidth="1"/>
    <col min="14589" max="14589" width="20.42578125" style="7" customWidth="1"/>
    <col min="14590" max="14593" width="8.5703125" style="7"/>
    <col min="14594" max="14594" width="9.7109375" style="7" bestFit="1" customWidth="1"/>
    <col min="14595" max="14832" width="8.5703125" style="7"/>
    <col min="14833" max="14833" width="7.140625" style="7" customWidth="1"/>
    <col min="14834" max="14834" width="15.7109375" style="7" customWidth="1"/>
    <col min="14835" max="14836" width="36.7109375" style="7" customWidth="1"/>
    <col min="14837" max="14837" width="4.7109375" style="7" customWidth="1"/>
    <col min="14838" max="14838" width="6.7109375" style="7" customWidth="1"/>
    <col min="14839" max="14839" width="15.7109375" style="7" customWidth="1"/>
    <col min="14840" max="14840" width="14.7109375" style="7" customWidth="1"/>
    <col min="14841" max="14841" width="7.7109375" style="7" customWidth="1"/>
    <col min="14842" max="14842" width="14.7109375" style="7" customWidth="1"/>
    <col min="14843" max="14844" width="9.7109375" style="7" customWidth="1"/>
    <col min="14845" max="14845" width="20.42578125" style="7" customWidth="1"/>
    <col min="14846" max="14849" width="8.5703125" style="7"/>
    <col min="14850" max="14850" width="9.7109375" style="7" bestFit="1" customWidth="1"/>
    <col min="14851" max="15088" width="8.5703125" style="7"/>
    <col min="15089" max="15089" width="7.140625" style="7" customWidth="1"/>
    <col min="15090" max="15090" width="15.7109375" style="7" customWidth="1"/>
    <col min="15091" max="15092" width="36.7109375" style="7" customWidth="1"/>
    <col min="15093" max="15093" width="4.7109375" style="7" customWidth="1"/>
    <col min="15094" max="15094" width="6.7109375" style="7" customWidth="1"/>
    <col min="15095" max="15095" width="15.7109375" style="7" customWidth="1"/>
    <col min="15096" max="15096" width="14.7109375" style="7" customWidth="1"/>
    <col min="15097" max="15097" width="7.7109375" style="7" customWidth="1"/>
    <col min="15098" max="15098" width="14.7109375" style="7" customWidth="1"/>
    <col min="15099" max="15100" width="9.7109375" style="7" customWidth="1"/>
    <col min="15101" max="15101" width="20.42578125" style="7" customWidth="1"/>
    <col min="15102" max="15105" width="8.5703125" style="7"/>
    <col min="15106" max="15106" width="9.7109375" style="7" bestFit="1" customWidth="1"/>
    <col min="15107" max="15344" width="8.5703125" style="7"/>
    <col min="15345" max="15345" width="7.140625" style="7" customWidth="1"/>
    <col min="15346" max="15346" width="15.7109375" style="7" customWidth="1"/>
    <col min="15347" max="15348" width="36.7109375" style="7" customWidth="1"/>
    <col min="15349" max="15349" width="4.7109375" style="7" customWidth="1"/>
    <col min="15350" max="15350" width="6.7109375" style="7" customWidth="1"/>
    <col min="15351" max="15351" width="15.7109375" style="7" customWidth="1"/>
    <col min="15352" max="15352" width="14.7109375" style="7" customWidth="1"/>
    <col min="15353" max="15353" width="7.7109375" style="7" customWidth="1"/>
    <col min="15354" max="15354" width="14.7109375" style="7" customWidth="1"/>
    <col min="15355" max="15356" width="9.7109375" style="7" customWidth="1"/>
    <col min="15357" max="15357" width="20.42578125" style="7" customWidth="1"/>
    <col min="15358" max="15361" width="8.5703125" style="7"/>
    <col min="15362" max="15362" width="9.7109375" style="7" bestFit="1" customWidth="1"/>
    <col min="15363" max="15600" width="8.5703125" style="7"/>
    <col min="15601" max="15601" width="7.140625" style="7" customWidth="1"/>
    <col min="15602" max="15602" width="15.7109375" style="7" customWidth="1"/>
    <col min="15603" max="15604" width="36.7109375" style="7" customWidth="1"/>
    <col min="15605" max="15605" width="4.7109375" style="7" customWidth="1"/>
    <col min="15606" max="15606" width="6.7109375" style="7" customWidth="1"/>
    <col min="15607" max="15607" width="15.7109375" style="7" customWidth="1"/>
    <col min="15608" max="15608" width="14.7109375" style="7" customWidth="1"/>
    <col min="15609" max="15609" width="7.7109375" style="7" customWidth="1"/>
    <col min="15610" max="15610" width="14.7109375" style="7" customWidth="1"/>
    <col min="15611" max="15612" width="9.7109375" style="7" customWidth="1"/>
    <col min="15613" max="15613" width="20.42578125" style="7" customWidth="1"/>
    <col min="15614" max="15617" width="8.5703125" style="7"/>
    <col min="15618" max="15618" width="9.7109375" style="7" bestFit="1" customWidth="1"/>
    <col min="15619" max="15856" width="8.5703125" style="7"/>
    <col min="15857" max="15857" width="7.140625" style="7" customWidth="1"/>
    <col min="15858" max="15858" width="15.7109375" style="7" customWidth="1"/>
    <col min="15859" max="15860" width="36.7109375" style="7" customWidth="1"/>
    <col min="15861" max="15861" width="4.7109375" style="7" customWidth="1"/>
    <col min="15862" max="15862" width="6.7109375" style="7" customWidth="1"/>
    <col min="15863" max="15863" width="15.7109375" style="7" customWidth="1"/>
    <col min="15864" max="15864" width="14.7109375" style="7" customWidth="1"/>
    <col min="15865" max="15865" width="7.7109375" style="7" customWidth="1"/>
    <col min="15866" max="15866" width="14.7109375" style="7" customWidth="1"/>
    <col min="15867" max="15868" width="9.7109375" style="7" customWidth="1"/>
    <col min="15869" max="15869" width="20.42578125" style="7" customWidth="1"/>
    <col min="15870" max="15873" width="8.5703125" style="7"/>
    <col min="15874" max="15874" width="9.7109375" style="7" bestFit="1" customWidth="1"/>
    <col min="15875" max="16112" width="8.5703125" style="7"/>
    <col min="16113" max="16113" width="7.140625" style="7" customWidth="1"/>
    <col min="16114" max="16114" width="15.7109375" style="7" customWidth="1"/>
    <col min="16115" max="16116" width="36.7109375" style="7" customWidth="1"/>
    <col min="16117" max="16117" width="4.7109375" style="7" customWidth="1"/>
    <col min="16118" max="16118" width="6.7109375" style="7" customWidth="1"/>
    <col min="16119" max="16119" width="15.7109375" style="7" customWidth="1"/>
    <col min="16120" max="16120" width="14.7109375" style="7" customWidth="1"/>
    <col min="16121" max="16121" width="7.7109375" style="7" customWidth="1"/>
    <col min="16122" max="16122" width="14.7109375" style="7" customWidth="1"/>
    <col min="16123" max="16124" width="9.7109375" style="7" customWidth="1"/>
    <col min="16125" max="16125" width="20.42578125" style="7" customWidth="1"/>
    <col min="16126" max="16129" width="8.5703125" style="7"/>
    <col min="16130" max="16130" width="9.7109375" style="7" bestFit="1" customWidth="1"/>
    <col min="16131" max="16384" width="8.5703125" style="7"/>
  </cols>
  <sheetData>
    <row r="1" spans="1:10" s="1" customFormat="1" ht="15" customHeight="1" x14ac:dyDescent="0.2">
      <c r="A1" s="413"/>
      <c r="B1" s="413"/>
      <c r="C1" s="413"/>
      <c r="D1" s="413"/>
      <c r="E1" s="413"/>
      <c r="F1" s="413"/>
      <c r="G1" s="413"/>
      <c r="H1" s="413"/>
      <c r="I1" s="413"/>
      <c r="J1" s="413"/>
    </row>
    <row r="2" spans="1:10" s="1" customFormat="1" ht="15" customHeight="1" x14ac:dyDescent="0.2">
      <c r="A2" s="413"/>
      <c r="B2" s="413"/>
      <c r="C2" s="413"/>
      <c r="D2" s="413"/>
      <c r="E2" s="413"/>
      <c r="F2" s="413"/>
      <c r="G2" s="413"/>
      <c r="H2" s="413"/>
      <c r="I2" s="413"/>
      <c r="J2" s="413"/>
    </row>
    <row r="3" spans="1:10" s="1" customFormat="1" ht="15" customHeight="1" x14ac:dyDescent="0.2">
      <c r="A3" s="413" t="s">
        <v>137</v>
      </c>
      <c r="B3" s="413"/>
      <c r="C3" s="413"/>
      <c r="D3" s="413"/>
      <c r="E3" s="413"/>
      <c r="F3" s="413"/>
      <c r="G3" s="413"/>
      <c r="H3" s="413"/>
      <c r="I3" s="413"/>
      <c r="J3" s="413"/>
    </row>
    <row r="4" spans="1:10" s="1" customFormat="1" ht="15" customHeight="1" x14ac:dyDescent="0.2">
      <c r="A4" s="413" t="s">
        <v>138</v>
      </c>
      <c r="B4" s="413"/>
      <c r="C4" s="413"/>
      <c r="D4" s="413"/>
      <c r="E4" s="413"/>
      <c r="F4" s="413"/>
      <c r="G4" s="413"/>
      <c r="H4" s="413"/>
      <c r="I4" s="413"/>
      <c r="J4" s="413"/>
    </row>
    <row r="5" spans="1:10" s="1" customFormat="1" ht="15" customHeight="1" x14ac:dyDescent="0.2">
      <c r="A5" s="414" t="s">
        <v>139</v>
      </c>
      <c r="B5" s="414"/>
      <c r="C5" s="414"/>
      <c r="D5" s="414"/>
      <c r="E5" s="414"/>
      <c r="F5" s="414"/>
      <c r="G5" s="414"/>
      <c r="H5" s="414"/>
      <c r="I5" s="414"/>
      <c r="J5" s="414"/>
    </row>
    <row r="6" spans="1:10" s="1" customFormat="1" ht="9.9499999999999993" customHeight="1" x14ac:dyDescent="0.2">
      <c r="A6" s="415"/>
      <c r="B6" s="415"/>
      <c r="C6" s="415"/>
      <c r="D6" s="415"/>
      <c r="E6" s="415"/>
      <c r="F6" s="415"/>
      <c r="G6" s="415"/>
      <c r="H6" s="415"/>
      <c r="I6" s="415"/>
      <c r="J6" s="415"/>
    </row>
    <row r="7" spans="1:10" s="1" customFormat="1" ht="15" customHeight="1" x14ac:dyDescent="0.2">
      <c r="A7" s="415" t="s">
        <v>140</v>
      </c>
      <c r="B7" s="415"/>
      <c r="C7" s="415"/>
      <c r="D7" s="415"/>
      <c r="E7" s="415"/>
      <c r="F7" s="415"/>
      <c r="G7" s="415"/>
      <c r="H7" s="415"/>
      <c r="I7" s="415"/>
      <c r="J7" s="415"/>
    </row>
    <row r="8" spans="1:10" s="211" customFormat="1" ht="30" customHeight="1" x14ac:dyDescent="0.2">
      <c r="A8" s="417" t="s">
        <v>509</v>
      </c>
      <c r="B8" s="417"/>
      <c r="C8" s="417"/>
      <c r="D8" s="417"/>
      <c r="E8" s="417"/>
      <c r="F8" s="417"/>
      <c r="G8" s="417"/>
      <c r="H8" s="417"/>
      <c r="I8" s="417"/>
      <c r="J8" s="417"/>
    </row>
    <row r="9" spans="1:10" s="1" customFormat="1" ht="15" customHeight="1" x14ac:dyDescent="0.2">
      <c r="A9" s="415"/>
      <c r="B9" s="415"/>
      <c r="C9" s="415"/>
      <c r="D9" s="415"/>
      <c r="E9" s="415"/>
      <c r="F9" s="415"/>
      <c r="G9" s="415"/>
      <c r="H9" s="415"/>
      <c r="I9" s="415"/>
      <c r="J9" s="415"/>
    </row>
    <row r="10" spans="1:10" s="211" customFormat="1" ht="15" customHeight="1" x14ac:dyDescent="0.2">
      <c r="A10" s="204"/>
      <c r="B10" s="205" t="s">
        <v>507</v>
      </c>
      <c r="C10" s="206" t="s">
        <v>555</v>
      </c>
      <c r="D10" s="207"/>
      <c r="E10" s="204"/>
      <c r="F10" s="208"/>
      <c r="G10" s="204"/>
      <c r="H10" s="416"/>
      <c r="I10" s="416"/>
      <c r="J10" s="210"/>
    </row>
    <row r="11" spans="1:10" s="217" customFormat="1" ht="15" customHeight="1" x14ac:dyDescent="0.2">
      <c r="A11" s="212"/>
      <c r="B11" s="213"/>
      <c r="C11" s="214"/>
      <c r="D11" s="215"/>
      <c r="E11" s="212"/>
      <c r="F11" s="216"/>
      <c r="G11" s="212"/>
      <c r="H11" s="213"/>
      <c r="I11" s="213"/>
      <c r="J11" s="210"/>
    </row>
    <row r="12" spans="1:10" s="211" customFormat="1" ht="15" customHeight="1" x14ac:dyDescent="0.2">
      <c r="A12" s="204"/>
      <c r="B12" s="205" t="s">
        <v>141</v>
      </c>
      <c r="C12" s="218" t="s">
        <v>156</v>
      </c>
      <c r="D12" s="207"/>
      <c r="G12" s="219" t="s">
        <v>144</v>
      </c>
      <c r="H12" s="220"/>
      <c r="J12" s="217"/>
    </row>
    <row r="13" spans="1:10" s="211" customFormat="1" ht="24" x14ac:dyDescent="0.2">
      <c r="A13" s="204"/>
      <c r="B13" s="205" t="s">
        <v>142</v>
      </c>
      <c r="C13" s="218" t="s">
        <v>554</v>
      </c>
      <c r="D13" s="207"/>
      <c r="G13" s="252" t="s">
        <v>145</v>
      </c>
      <c r="H13" s="220"/>
      <c r="J13" s="217"/>
    </row>
    <row r="14" spans="1:10" s="211" customFormat="1" ht="15" customHeight="1" x14ac:dyDescent="0.2">
      <c r="A14" s="204"/>
      <c r="B14" s="205" t="s">
        <v>143</v>
      </c>
      <c r="C14" s="218" t="s">
        <v>157</v>
      </c>
      <c r="D14" s="207"/>
      <c r="G14" s="219" t="s">
        <v>146</v>
      </c>
      <c r="H14" s="220"/>
      <c r="J14" s="217"/>
    </row>
    <row r="15" spans="1:10" s="1" customFormat="1" ht="15" customHeight="1" x14ac:dyDescent="0.2">
      <c r="A15" s="161"/>
      <c r="B15" s="159"/>
      <c r="C15" s="164"/>
      <c r="D15" s="160"/>
      <c r="E15" s="161"/>
      <c r="F15" s="162"/>
      <c r="G15" s="161"/>
      <c r="H15" s="418"/>
      <c r="I15" s="418"/>
      <c r="J15" s="163"/>
    </row>
    <row r="16" spans="1:10" s="2" customFormat="1" ht="30" customHeight="1" x14ac:dyDescent="0.2">
      <c r="A16" s="411" t="s">
        <v>0</v>
      </c>
      <c r="B16" s="411" t="s">
        <v>1</v>
      </c>
      <c r="C16" s="411"/>
      <c r="D16" s="411"/>
      <c r="E16" s="411" t="s">
        <v>147</v>
      </c>
      <c r="F16" s="419" t="s">
        <v>2</v>
      </c>
      <c r="G16" s="412" t="s">
        <v>148</v>
      </c>
      <c r="H16" s="412" t="s">
        <v>149</v>
      </c>
      <c r="I16" s="412" t="s">
        <v>150</v>
      </c>
      <c r="J16" s="412" t="s">
        <v>151</v>
      </c>
    </row>
    <row r="17" spans="1:10" s="2" customFormat="1" ht="15" customHeight="1" x14ac:dyDescent="0.2">
      <c r="A17" s="411"/>
      <c r="B17" s="411"/>
      <c r="C17" s="411"/>
      <c r="D17" s="411"/>
      <c r="E17" s="411"/>
      <c r="F17" s="419"/>
      <c r="G17" s="412"/>
      <c r="H17" s="412"/>
      <c r="I17" s="412"/>
      <c r="J17" s="412"/>
    </row>
    <row r="18" spans="1:10" s="3" customFormat="1" ht="12" x14ac:dyDescent="0.2">
      <c r="A18" s="95" t="s">
        <v>3</v>
      </c>
      <c r="B18" s="380" t="s">
        <v>4</v>
      </c>
      <c r="C18" s="380"/>
      <c r="D18" s="380"/>
      <c r="E18" s="380"/>
      <c r="F18" s="380"/>
      <c r="G18" s="380"/>
      <c r="H18" s="380"/>
      <c r="I18" s="380"/>
      <c r="J18" s="380"/>
    </row>
    <row r="19" spans="1:10" s="3" customFormat="1" ht="12" x14ac:dyDescent="0.2">
      <c r="A19" s="79" t="s">
        <v>5</v>
      </c>
      <c r="B19" s="379" t="s">
        <v>510</v>
      </c>
      <c r="C19" s="379"/>
      <c r="D19" s="379"/>
      <c r="E19" s="79"/>
      <c r="F19" s="80"/>
      <c r="G19" s="81"/>
      <c r="H19" s="81">
        <v>0</v>
      </c>
      <c r="I19" s="82"/>
      <c r="J19" s="83">
        <v>0</v>
      </c>
    </row>
    <row r="20" spans="1:10" s="3" customFormat="1" ht="12" x14ac:dyDescent="0.2">
      <c r="A20" s="79"/>
      <c r="B20" s="374" t="s">
        <v>6</v>
      </c>
      <c r="C20" s="374"/>
      <c r="D20" s="374"/>
      <c r="E20" s="84"/>
      <c r="F20" s="85"/>
      <c r="G20" s="81"/>
      <c r="H20" s="86">
        <v>0</v>
      </c>
      <c r="I20" s="86"/>
      <c r="J20" s="87">
        <v>0</v>
      </c>
    </row>
    <row r="21" spans="1:10" s="3" customFormat="1" ht="12" x14ac:dyDescent="0.2">
      <c r="A21" s="381"/>
      <c r="B21" s="382"/>
      <c r="C21" s="382"/>
      <c r="D21" s="382"/>
      <c r="E21" s="382"/>
      <c r="F21" s="382"/>
      <c r="G21" s="382"/>
      <c r="H21" s="382"/>
      <c r="I21" s="382"/>
      <c r="J21" s="382"/>
    </row>
    <row r="22" spans="1:10" s="3" customFormat="1" ht="12" x14ac:dyDescent="0.2">
      <c r="A22" s="95" t="s">
        <v>7</v>
      </c>
      <c r="B22" s="380" t="s">
        <v>136</v>
      </c>
      <c r="C22" s="380"/>
      <c r="D22" s="380"/>
      <c r="E22" s="380"/>
      <c r="F22" s="380"/>
      <c r="G22" s="380"/>
      <c r="H22" s="380"/>
      <c r="I22" s="380"/>
      <c r="J22" s="380"/>
    </row>
    <row r="23" spans="1:10" s="3" customFormat="1" ht="12" x14ac:dyDescent="0.2">
      <c r="A23" s="79" t="s">
        <v>8</v>
      </c>
      <c r="B23" s="379" t="s">
        <v>403</v>
      </c>
      <c r="C23" s="379"/>
      <c r="D23" s="379"/>
      <c r="E23" s="79" t="s">
        <v>9</v>
      </c>
      <c r="F23" s="81">
        <v>11</v>
      </c>
      <c r="G23" s="255"/>
      <c r="H23" s="81">
        <v>0</v>
      </c>
      <c r="I23" s="82">
        <f t="shared" ref="I23:I28" si="0">$H$12</f>
        <v>0</v>
      </c>
      <c r="J23" s="88">
        <v>0</v>
      </c>
    </row>
    <row r="24" spans="1:10" s="3" customFormat="1" ht="12" x14ac:dyDescent="0.2">
      <c r="A24" s="79" t="s">
        <v>10</v>
      </c>
      <c r="B24" s="379" t="s">
        <v>290</v>
      </c>
      <c r="C24" s="379"/>
      <c r="D24" s="379"/>
      <c r="E24" s="89" t="s">
        <v>9</v>
      </c>
      <c r="F24" s="81">
        <v>111.19</v>
      </c>
      <c r="G24" s="255"/>
      <c r="H24" s="81">
        <v>0</v>
      </c>
      <c r="I24" s="82">
        <f t="shared" si="0"/>
        <v>0</v>
      </c>
      <c r="J24" s="90">
        <v>0</v>
      </c>
    </row>
    <row r="25" spans="1:10" s="3" customFormat="1" ht="12" x14ac:dyDescent="0.2">
      <c r="A25" s="79" t="s">
        <v>292</v>
      </c>
      <c r="B25" s="379" t="s">
        <v>416</v>
      </c>
      <c r="C25" s="379"/>
      <c r="D25" s="379"/>
      <c r="E25" s="89" t="s">
        <v>9</v>
      </c>
      <c r="F25" s="81">
        <v>62.160000000000004</v>
      </c>
      <c r="G25" s="255"/>
      <c r="H25" s="81">
        <v>0</v>
      </c>
      <c r="I25" s="82">
        <f t="shared" si="0"/>
        <v>0</v>
      </c>
      <c r="J25" s="90">
        <v>0</v>
      </c>
    </row>
    <row r="26" spans="1:10" s="3" customFormat="1" ht="12" x14ac:dyDescent="0.2">
      <c r="A26" s="79" t="s">
        <v>322</v>
      </c>
      <c r="B26" s="379" t="s">
        <v>291</v>
      </c>
      <c r="C26" s="379"/>
      <c r="D26" s="379"/>
      <c r="E26" s="89" t="s">
        <v>27</v>
      </c>
      <c r="F26" s="81">
        <v>23.8</v>
      </c>
      <c r="G26" s="255"/>
      <c r="H26" s="81">
        <v>0</v>
      </c>
      <c r="I26" s="82">
        <f t="shared" si="0"/>
        <v>0</v>
      </c>
      <c r="J26" s="90">
        <v>0</v>
      </c>
    </row>
    <row r="27" spans="1:10" s="3" customFormat="1" ht="24" customHeight="1" x14ac:dyDescent="0.2">
      <c r="A27" s="79" t="s">
        <v>323</v>
      </c>
      <c r="B27" s="379" t="s">
        <v>418</v>
      </c>
      <c r="C27" s="379"/>
      <c r="D27" s="379"/>
      <c r="E27" s="89" t="s">
        <v>27</v>
      </c>
      <c r="F27" s="81">
        <v>64.987000000000009</v>
      </c>
      <c r="G27" s="255"/>
      <c r="H27" s="81">
        <v>0</v>
      </c>
      <c r="I27" s="82">
        <f t="shared" si="0"/>
        <v>0</v>
      </c>
      <c r="J27" s="90">
        <v>0</v>
      </c>
    </row>
    <row r="28" spans="1:10" s="3" customFormat="1" ht="12.75" customHeight="1" x14ac:dyDescent="0.2">
      <c r="A28" s="79" t="s">
        <v>381</v>
      </c>
      <c r="B28" s="375" t="s">
        <v>417</v>
      </c>
      <c r="C28" s="376"/>
      <c r="D28" s="377"/>
      <c r="E28" s="89" t="s">
        <v>27</v>
      </c>
      <c r="F28" s="81">
        <v>35.409999999999997</v>
      </c>
      <c r="G28" s="255"/>
      <c r="H28" s="81">
        <v>0</v>
      </c>
      <c r="I28" s="82">
        <f t="shared" si="0"/>
        <v>0</v>
      </c>
      <c r="J28" s="90">
        <v>0</v>
      </c>
    </row>
    <row r="29" spans="1:10" s="3" customFormat="1" ht="12" x14ac:dyDescent="0.2">
      <c r="A29" s="79"/>
      <c r="B29" s="384" t="s">
        <v>6</v>
      </c>
      <c r="C29" s="385"/>
      <c r="D29" s="386"/>
      <c r="E29" s="84"/>
      <c r="F29" s="86"/>
      <c r="G29" s="81"/>
      <c r="H29" s="86">
        <v>0</v>
      </c>
      <c r="I29" s="86"/>
      <c r="J29" s="87">
        <v>0</v>
      </c>
    </row>
    <row r="30" spans="1:10" s="3" customFormat="1" ht="12" x14ac:dyDescent="0.2">
      <c r="A30" s="381"/>
      <c r="B30" s="382"/>
      <c r="C30" s="382"/>
      <c r="D30" s="382"/>
      <c r="E30" s="382"/>
      <c r="F30" s="382"/>
      <c r="G30" s="382"/>
      <c r="H30" s="382"/>
      <c r="I30" s="382"/>
      <c r="J30" s="382"/>
    </row>
    <row r="31" spans="1:10" s="3" customFormat="1" ht="12" x14ac:dyDescent="0.2">
      <c r="A31" s="95" t="s">
        <v>11</v>
      </c>
      <c r="B31" s="380" t="s">
        <v>12</v>
      </c>
      <c r="C31" s="380"/>
      <c r="D31" s="380"/>
      <c r="E31" s="380"/>
      <c r="F31" s="380"/>
      <c r="G31" s="380"/>
      <c r="H31" s="380"/>
      <c r="I31" s="380"/>
      <c r="J31" s="380"/>
    </row>
    <row r="32" spans="1:10" s="3" customFormat="1" ht="12" x14ac:dyDescent="0.2">
      <c r="A32" s="79" t="s">
        <v>13</v>
      </c>
      <c r="B32" s="375" t="s">
        <v>387</v>
      </c>
      <c r="C32" s="376"/>
      <c r="D32" s="377"/>
      <c r="E32" s="79" t="s">
        <v>187</v>
      </c>
      <c r="F32" s="91">
        <v>18.292000000000002</v>
      </c>
      <c r="G32" s="255"/>
      <c r="H32" s="81">
        <v>0</v>
      </c>
      <c r="I32" s="82">
        <f>$H$12</f>
        <v>0</v>
      </c>
      <c r="J32" s="90">
        <v>0</v>
      </c>
    </row>
    <row r="33" spans="1:10" s="3" customFormat="1" ht="36" customHeight="1" x14ac:dyDescent="0.2">
      <c r="A33" s="79" t="s">
        <v>362</v>
      </c>
      <c r="B33" s="375" t="s">
        <v>424</v>
      </c>
      <c r="C33" s="376"/>
      <c r="D33" s="377"/>
      <c r="E33" s="79" t="s">
        <v>187</v>
      </c>
      <c r="F33" s="91">
        <v>144.36000000000001</v>
      </c>
      <c r="G33" s="255"/>
      <c r="H33" s="81">
        <v>0</v>
      </c>
      <c r="I33" s="82">
        <f>$H$12</f>
        <v>0</v>
      </c>
      <c r="J33" s="90">
        <v>0</v>
      </c>
    </row>
    <row r="34" spans="1:10" s="3" customFormat="1" ht="24.75" customHeight="1" x14ac:dyDescent="0.2">
      <c r="A34" s="79" t="s">
        <v>388</v>
      </c>
      <c r="B34" s="375" t="s">
        <v>390</v>
      </c>
      <c r="C34" s="376"/>
      <c r="D34" s="377"/>
      <c r="E34" s="79" t="s">
        <v>187</v>
      </c>
      <c r="F34" s="91">
        <v>190.05220000000003</v>
      </c>
      <c r="G34" s="255"/>
      <c r="H34" s="81">
        <v>0</v>
      </c>
      <c r="I34" s="82">
        <f>$H$12</f>
        <v>0</v>
      </c>
      <c r="J34" s="90">
        <v>0</v>
      </c>
    </row>
    <row r="35" spans="1:10" s="3" customFormat="1" ht="15" customHeight="1" x14ac:dyDescent="0.2">
      <c r="A35" s="79" t="s">
        <v>389</v>
      </c>
      <c r="B35" s="375" t="s">
        <v>352</v>
      </c>
      <c r="C35" s="376"/>
      <c r="D35" s="377"/>
      <c r="E35" s="79" t="s">
        <v>187</v>
      </c>
      <c r="F35" s="91">
        <v>114.20780000000002</v>
      </c>
      <c r="G35" s="255"/>
      <c r="H35" s="81">
        <v>0</v>
      </c>
      <c r="I35" s="82">
        <f>$H$12</f>
        <v>0</v>
      </c>
      <c r="J35" s="90">
        <v>0</v>
      </c>
    </row>
    <row r="36" spans="1:10" s="3" customFormat="1" ht="12" x14ac:dyDescent="0.2">
      <c r="A36" s="79"/>
      <c r="B36" s="374" t="s">
        <v>6</v>
      </c>
      <c r="C36" s="374"/>
      <c r="D36" s="374"/>
      <c r="E36" s="84"/>
      <c r="F36" s="92"/>
      <c r="G36" s="81"/>
      <c r="H36" s="86">
        <v>0</v>
      </c>
      <c r="I36" s="86"/>
      <c r="J36" s="87">
        <v>0</v>
      </c>
    </row>
    <row r="37" spans="1:10" s="3" customFormat="1" ht="12" x14ac:dyDescent="0.2">
      <c r="A37" s="381"/>
      <c r="B37" s="382"/>
      <c r="C37" s="382"/>
      <c r="D37" s="382"/>
      <c r="E37" s="382"/>
      <c r="F37" s="382"/>
      <c r="G37" s="382"/>
      <c r="H37" s="382"/>
      <c r="I37" s="382"/>
      <c r="J37" s="382"/>
    </row>
    <row r="38" spans="1:10" s="3" customFormat="1" ht="12" x14ac:dyDescent="0.2">
      <c r="A38" s="95" t="s">
        <v>14</v>
      </c>
      <c r="B38" s="380" t="s">
        <v>15</v>
      </c>
      <c r="C38" s="380"/>
      <c r="D38" s="380"/>
      <c r="E38" s="380"/>
      <c r="F38" s="380"/>
      <c r="G38" s="380"/>
      <c r="H38" s="380"/>
      <c r="I38" s="380"/>
      <c r="J38" s="380"/>
    </row>
    <row r="39" spans="1:10" s="3" customFormat="1" ht="24.75" customHeight="1" x14ac:dyDescent="0.2">
      <c r="A39" s="79" t="s">
        <v>16</v>
      </c>
      <c r="B39" s="375" t="s">
        <v>406</v>
      </c>
      <c r="C39" s="376"/>
      <c r="D39" s="377"/>
      <c r="E39" s="79" t="s">
        <v>9</v>
      </c>
      <c r="F39" s="91">
        <v>14.8</v>
      </c>
      <c r="G39" s="255"/>
      <c r="H39" s="81">
        <v>0</v>
      </c>
      <c r="I39" s="82">
        <f>$H$12</f>
        <v>0</v>
      </c>
      <c r="J39" s="90">
        <v>0</v>
      </c>
    </row>
    <row r="40" spans="1:10" s="3" customFormat="1" ht="12" x14ac:dyDescent="0.2">
      <c r="A40" s="79" t="s">
        <v>363</v>
      </c>
      <c r="B40" s="379" t="s">
        <v>355</v>
      </c>
      <c r="C40" s="379"/>
      <c r="D40" s="379"/>
      <c r="E40" s="79" t="s">
        <v>172</v>
      </c>
      <c r="F40" s="91">
        <v>218.2</v>
      </c>
      <c r="G40" s="255"/>
      <c r="H40" s="81">
        <v>0</v>
      </c>
      <c r="I40" s="82">
        <f>$H$12</f>
        <v>0</v>
      </c>
      <c r="J40" s="90">
        <v>0</v>
      </c>
    </row>
    <row r="41" spans="1:10" s="3" customFormat="1" ht="15" customHeight="1" x14ac:dyDescent="0.2">
      <c r="A41" s="79" t="s">
        <v>364</v>
      </c>
      <c r="B41" s="375" t="s">
        <v>354</v>
      </c>
      <c r="C41" s="376"/>
      <c r="D41" s="377"/>
      <c r="E41" s="79" t="s">
        <v>187</v>
      </c>
      <c r="F41" s="91">
        <v>2.2000000000000002</v>
      </c>
      <c r="G41" s="255"/>
      <c r="H41" s="81">
        <v>0</v>
      </c>
      <c r="I41" s="82">
        <f>$H$12</f>
        <v>0</v>
      </c>
      <c r="J41" s="90">
        <v>0</v>
      </c>
    </row>
    <row r="42" spans="1:10" s="3" customFormat="1" ht="15" customHeight="1" x14ac:dyDescent="0.2">
      <c r="A42" s="79"/>
      <c r="B42" s="374" t="s">
        <v>6</v>
      </c>
      <c r="C42" s="374"/>
      <c r="D42" s="374"/>
      <c r="E42" s="84"/>
      <c r="F42" s="92"/>
      <c r="G42" s="81"/>
      <c r="H42" s="86">
        <v>0</v>
      </c>
      <c r="I42" s="86"/>
      <c r="J42" s="87">
        <v>0</v>
      </c>
    </row>
    <row r="43" spans="1:10" s="3" customFormat="1" ht="12" x14ac:dyDescent="0.2">
      <c r="A43" s="381"/>
      <c r="B43" s="382"/>
      <c r="C43" s="382"/>
      <c r="D43" s="382"/>
      <c r="E43" s="382"/>
      <c r="F43" s="382"/>
      <c r="G43" s="382"/>
      <c r="H43" s="382"/>
      <c r="I43" s="382"/>
      <c r="J43" s="382"/>
    </row>
    <row r="44" spans="1:10" s="3" customFormat="1" ht="12" x14ac:dyDescent="0.2">
      <c r="A44" s="95" t="s">
        <v>17</v>
      </c>
      <c r="B44" s="380" t="s">
        <v>18</v>
      </c>
      <c r="C44" s="380"/>
      <c r="D44" s="380"/>
      <c r="E44" s="380"/>
      <c r="F44" s="380"/>
      <c r="G44" s="380"/>
      <c r="H44" s="380"/>
      <c r="I44" s="380"/>
      <c r="J44" s="380"/>
    </row>
    <row r="45" spans="1:10" s="3" customFormat="1" ht="12" x14ac:dyDescent="0.2">
      <c r="A45" s="79" t="s">
        <v>19</v>
      </c>
      <c r="B45" s="379" t="s">
        <v>510</v>
      </c>
      <c r="C45" s="379"/>
      <c r="D45" s="379"/>
      <c r="E45" s="79"/>
      <c r="F45" s="91"/>
      <c r="G45" s="81"/>
      <c r="H45" s="81">
        <v>0</v>
      </c>
      <c r="I45" s="82"/>
      <c r="J45" s="83">
        <v>0</v>
      </c>
    </row>
    <row r="46" spans="1:10" s="3" customFormat="1" ht="12" x14ac:dyDescent="0.2">
      <c r="A46" s="79"/>
      <c r="B46" s="374" t="s">
        <v>6</v>
      </c>
      <c r="C46" s="374"/>
      <c r="D46" s="374"/>
      <c r="E46" s="84"/>
      <c r="F46" s="85"/>
      <c r="G46" s="81"/>
      <c r="H46" s="86">
        <v>0</v>
      </c>
      <c r="I46" s="86"/>
      <c r="J46" s="87">
        <v>0</v>
      </c>
    </row>
    <row r="47" spans="1:10" s="3" customFormat="1" ht="12" x14ac:dyDescent="0.2">
      <c r="A47" s="381"/>
      <c r="B47" s="382"/>
      <c r="C47" s="382"/>
      <c r="D47" s="382"/>
      <c r="E47" s="382"/>
      <c r="F47" s="382"/>
      <c r="G47" s="382"/>
      <c r="H47" s="382"/>
      <c r="I47" s="382"/>
      <c r="J47" s="382"/>
    </row>
    <row r="48" spans="1:10" s="3" customFormat="1" ht="12" x14ac:dyDescent="0.2">
      <c r="A48" s="95" t="s">
        <v>20</v>
      </c>
      <c r="B48" s="380" t="s">
        <v>21</v>
      </c>
      <c r="C48" s="380"/>
      <c r="D48" s="380"/>
      <c r="E48" s="380"/>
      <c r="F48" s="380"/>
      <c r="G48" s="380"/>
      <c r="H48" s="380"/>
      <c r="I48" s="380"/>
      <c r="J48" s="380"/>
    </row>
    <row r="49" spans="1:10" s="3" customFormat="1" ht="24.75" customHeight="1" x14ac:dyDescent="0.2">
      <c r="A49" s="79" t="s">
        <v>22</v>
      </c>
      <c r="B49" s="375" t="s">
        <v>353</v>
      </c>
      <c r="C49" s="376"/>
      <c r="D49" s="377"/>
      <c r="E49" s="79" t="s">
        <v>9</v>
      </c>
      <c r="F49" s="91">
        <v>212</v>
      </c>
      <c r="G49" s="255"/>
      <c r="H49" s="81">
        <v>0</v>
      </c>
      <c r="I49" s="82">
        <f>$H$12</f>
        <v>0</v>
      </c>
      <c r="J49" s="90">
        <v>0</v>
      </c>
    </row>
    <row r="50" spans="1:10" s="3" customFormat="1" ht="12" x14ac:dyDescent="0.2">
      <c r="A50" s="79" t="s">
        <v>404</v>
      </c>
      <c r="B50" s="379" t="s">
        <v>355</v>
      </c>
      <c r="C50" s="379"/>
      <c r="D50" s="379"/>
      <c r="E50" s="79" t="s">
        <v>172</v>
      </c>
      <c r="F50" s="91">
        <v>1514.8</v>
      </c>
      <c r="G50" s="255"/>
      <c r="H50" s="81">
        <v>0</v>
      </c>
      <c r="I50" s="82">
        <f>$H$12</f>
        <v>0</v>
      </c>
      <c r="J50" s="90">
        <v>0</v>
      </c>
    </row>
    <row r="51" spans="1:10" s="3" customFormat="1" ht="12" x14ac:dyDescent="0.2">
      <c r="A51" s="79" t="s">
        <v>405</v>
      </c>
      <c r="B51" s="375" t="s">
        <v>354</v>
      </c>
      <c r="C51" s="376"/>
      <c r="D51" s="377"/>
      <c r="E51" s="79" t="s">
        <v>187</v>
      </c>
      <c r="F51" s="91">
        <v>14.56</v>
      </c>
      <c r="G51" s="255"/>
      <c r="H51" s="81">
        <v>0</v>
      </c>
      <c r="I51" s="82">
        <f>$H$12</f>
        <v>0</v>
      </c>
      <c r="J51" s="90">
        <v>0</v>
      </c>
    </row>
    <row r="52" spans="1:10" s="3" customFormat="1" ht="12" x14ac:dyDescent="0.2">
      <c r="A52" s="79"/>
      <c r="B52" s="374" t="s">
        <v>6</v>
      </c>
      <c r="C52" s="374"/>
      <c r="D52" s="374"/>
      <c r="E52" s="84"/>
      <c r="F52" s="85"/>
      <c r="G52" s="81"/>
      <c r="H52" s="86">
        <v>0</v>
      </c>
      <c r="I52" s="86"/>
      <c r="J52" s="87">
        <v>0</v>
      </c>
    </row>
    <row r="53" spans="1:10" s="3" customFormat="1" ht="12" x14ac:dyDescent="0.2">
      <c r="A53" s="381"/>
      <c r="B53" s="382"/>
      <c r="C53" s="382"/>
      <c r="D53" s="382"/>
      <c r="E53" s="382"/>
      <c r="F53" s="382"/>
      <c r="G53" s="382"/>
      <c r="H53" s="382"/>
      <c r="I53" s="382"/>
      <c r="J53" s="382"/>
    </row>
    <row r="54" spans="1:10" s="3" customFormat="1" ht="12" x14ac:dyDescent="0.2">
      <c r="A54" s="95" t="s">
        <v>23</v>
      </c>
      <c r="B54" s="380" t="s">
        <v>76</v>
      </c>
      <c r="C54" s="380"/>
      <c r="D54" s="380"/>
      <c r="E54" s="380"/>
      <c r="F54" s="380"/>
      <c r="G54" s="380"/>
      <c r="H54" s="380"/>
      <c r="I54" s="380"/>
      <c r="J54" s="380"/>
    </row>
    <row r="55" spans="1:10" s="132" customFormat="1" ht="12" x14ac:dyDescent="0.2">
      <c r="A55" s="172"/>
      <c r="B55" s="394" t="s">
        <v>407</v>
      </c>
      <c r="C55" s="395"/>
      <c r="D55" s="396"/>
      <c r="E55" s="131"/>
      <c r="F55" s="131"/>
      <c r="G55" s="131"/>
      <c r="H55" s="131"/>
      <c r="I55" s="131"/>
      <c r="J55" s="83"/>
    </row>
    <row r="56" spans="1:10" s="3" customFormat="1" ht="25.5" customHeight="1" x14ac:dyDescent="0.2">
      <c r="A56" s="79" t="s">
        <v>24</v>
      </c>
      <c r="B56" s="379" t="s">
        <v>396</v>
      </c>
      <c r="C56" s="379"/>
      <c r="D56" s="379"/>
      <c r="E56" s="79" t="s">
        <v>9</v>
      </c>
      <c r="F56" s="93">
        <v>40.735999999999997</v>
      </c>
      <c r="G56" s="255"/>
      <c r="H56" s="81">
        <v>0</v>
      </c>
      <c r="I56" s="82">
        <f>$H$12</f>
        <v>0</v>
      </c>
      <c r="J56" s="90">
        <v>0</v>
      </c>
    </row>
    <row r="57" spans="1:10" s="3" customFormat="1" ht="10.5" customHeight="1" x14ac:dyDescent="0.2">
      <c r="A57" s="79"/>
      <c r="B57" s="384" t="s">
        <v>408</v>
      </c>
      <c r="C57" s="385"/>
      <c r="D57" s="386"/>
      <c r="E57" s="79"/>
      <c r="F57" s="93"/>
      <c r="G57" s="81"/>
      <c r="H57" s="81"/>
      <c r="I57" s="82"/>
      <c r="J57" s="90"/>
    </row>
    <row r="58" spans="1:10" s="3" customFormat="1" ht="26.25" customHeight="1" x14ac:dyDescent="0.2">
      <c r="A58" s="79" t="s">
        <v>215</v>
      </c>
      <c r="B58" s="379" t="s">
        <v>293</v>
      </c>
      <c r="C58" s="379"/>
      <c r="D58" s="379"/>
      <c r="E58" s="79" t="s">
        <v>9</v>
      </c>
      <c r="F58" s="93">
        <v>328.76799999999997</v>
      </c>
      <c r="G58" s="255"/>
      <c r="H58" s="81">
        <v>0</v>
      </c>
      <c r="I58" s="82">
        <f>$H$13</f>
        <v>0</v>
      </c>
      <c r="J58" s="90">
        <v>0</v>
      </c>
    </row>
    <row r="59" spans="1:10" s="3" customFormat="1" ht="12" x14ac:dyDescent="0.2">
      <c r="A59" s="79" t="s">
        <v>294</v>
      </c>
      <c r="B59" s="379" t="s">
        <v>295</v>
      </c>
      <c r="C59" s="379"/>
      <c r="D59" s="379"/>
      <c r="E59" s="79" t="s">
        <v>9</v>
      </c>
      <c r="F59" s="93">
        <v>328.76799999999997</v>
      </c>
      <c r="G59" s="255"/>
      <c r="H59" s="81">
        <v>0</v>
      </c>
      <c r="I59" s="82">
        <f>$H$13</f>
        <v>0</v>
      </c>
      <c r="J59" s="90">
        <v>0</v>
      </c>
    </row>
    <row r="60" spans="1:10" s="3" customFormat="1" ht="12" x14ac:dyDescent="0.2">
      <c r="A60" s="79"/>
      <c r="B60" s="374" t="s">
        <v>186</v>
      </c>
      <c r="C60" s="374"/>
      <c r="D60" s="374"/>
      <c r="E60" s="79"/>
      <c r="F60" s="93"/>
      <c r="G60" s="81"/>
      <c r="H60" s="81"/>
      <c r="I60" s="82"/>
      <c r="J60" s="83"/>
    </row>
    <row r="61" spans="1:10" s="3" customFormat="1" ht="24" customHeight="1" x14ac:dyDescent="0.2">
      <c r="A61" s="79" t="s">
        <v>356</v>
      </c>
      <c r="B61" s="410" t="s">
        <v>409</v>
      </c>
      <c r="C61" s="410"/>
      <c r="D61" s="410"/>
      <c r="E61" s="79" t="s">
        <v>9</v>
      </c>
      <c r="F61" s="94">
        <v>37</v>
      </c>
      <c r="G61" s="255"/>
      <c r="H61" s="81">
        <v>0</v>
      </c>
      <c r="I61" s="82">
        <f>$H$12</f>
        <v>0</v>
      </c>
      <c r="J61" s="90">
        <v>0</v>
      </c>
    </row>
    <row r="62" spans="1:10" s="3" customFormat="1" ht="12" x14ac:dyDescent="0.2">
      <c r="A62" s="79"/>
      <c r="B62" s="374" t="s">
        <v>6</v>
      </c>
      <c r="C62" s="374"/>
      <c r="D62" s="374"/>
      <c r="E62" s="84"/>
      <c r="F62" s="85"/>
      <c r="G62" s="81"/>
      <c r="H62" s="86">
        <v>0</v>
      </c>
      <c r="I62" s="86"/>
      <c r="J62" s="87">
        <v>0</v>
      </c>
    </row>
    <row r="63" spans="1:10" s="3" customFormat="1" ht="12" x14ac:dyDescent="0.2">
      <c r="A63" s="381"/>
      <c r="B63" s="382"/>
      <c r="C63" s="382"/>
      <c r="D63" s="382"/>
      <c r="E63" s="382"/>
      <c r="F63" s="382"/>
      <c r="G63" s="382"/>
      <c r="H63" s="382"/>
      <c r="I63" s="382"/>
      <c r="J63" s="382"/>
    </row>
    <row r="64" spans="1:10" s="3" customFormat="1" ht="12" x14ac:dyDescent="0.2">
      <c r="A64" s="95" t="s">
        <v>25</v>
      </c>
      <c r="B64" s="380" t="s">
        <v>77</v>
      </c>
      <c r="C64" s="380"/>
      <c r="D64" s="380"/>
      <c r="E64" s="380"/>
      <c r="F64" s="380"/>
      <c r="G64" s="380"/>
      <c r="H64" s="380"/>
      <c r="I64" s="380"/>
      <c r="J64" s="380"/>
    </row>
    <row r="65" spans="1:10" s="3" customFormat="1" ht="12" x14ac:dyDescent="0.2">
      <c r="A65" s="79"/>
      <c r="B65" s="374" t="s">
        <v>377</v>
      </c>
      <c r="C65" s="374"/>
      <c r="D65" s="374"/>
      <c r="E65" s="79"/>
      <c r="F65" s="81"/>
      <c r="G65" s="81"/>
      <c r="H65" s="81"/>
      <c r="I65" s="82"/>
      <c r="J65" s="83"/>
    </row>
    <row r="66" spans="1:10" s="3" customFormat="1" ht="12" customHeight="1" x14ac:dyDescent="0.2">
      <c r="A66" s="79" t="s">
        <v>26</v>
      </c>
      <c r="B66" s="379" t="s">
        <v>296</v>
      </c>
      <c r="C66" s="379"/>
      <c r="D66" s="379"/>
      <c r="E66" s="79" t="s">
        <v>9</v>
      </c>
      <c r="F66" s="81">
        <v>94.08</v>
      </c>
      <c r="G66" s="255"/>
      <c r="H66" s="81">
        <v>0</v>
      </c>
      <c r="I66" s="82">
        <f>$H$13</f>
        <v>0</v>
      </c>
      <c r="J66" s="83">
        <v>0</v>
      </c>
    </row>
    <row r="67" spans="1:10" s="3" customFormat="1" ht="25.5" customHeight="1" x14ac:dyDescent="0.2">
      <c r="A67" s="79" t="s">
        <v>297</v>
      </c>
      <c r="B67" s="379" t="s">
        <v>415</v>
      </c>
      <c r="C67" s="379"/>
      <c r="D67" s="379"/>
      <c r="E67" s="79" t="s">
        <v>9</v>
      </c>
      <c r="F67" s="81">
        <v>13.11</v>
      </c>
      <c r="G67" s="255"/>
      <c r="H67" s="81">
        <v>0</v>
      </c>
      <c r="I67" s="82">
        <f>$H$13</f>
        <v>0</v>
      </c>
      <c r="J67" s="83">
        <v>0</v>
      </c>
    </row>
    <row r="68" spans="1:10" s="3" customFormat="1" ht="12" x14ac:dyDescent="0.2">
      <c r="A68" s="79"/>
      <c r="B68" s="374" t="s">
        <v>378</v>
      </c>
      <c r="C68" s="374"/>
      <c r="D68" s="374"/>
      <c r="E68" s="79"/>
      <c r="F68" s="81"/>
      <c r="G68" s="81"/>
      <c r="H68" s="81"/>
      <c r="I68" s="82"/>
      <c r="J68" s="83"/>
    </row>
    <row r="69" spans="1:10" s="3" customFormat="1" ht="24" customHeight="1" x14ac:dyDescent="0.2">
      <c r="A69" s="79" t="s">
        <v>298</v>
      </c>
      <c r="B69" s="379" t="s">
        <v>421</v>
      </c>
      <c r="C69" s="379"/>
      <c r="D69" s="379"/>
      <c r="E69" s="79" t="s">
        <v>173</v>
      </c>
      <c r="F69" s="81">
        <v>18</v>
      </c>
      <c r="G69" s="255"/>
      <c r="H69" s="81">
        <v>0</v>
      </c>
      <c r="I69" s="82">
        <f>$H$13</f>
        <v>0</v>
      </c>
      <c r="J69" s="83">
        <v>0</v>
      </c>
    </row>
    <row r="70" spans="1:10" s="3" customFormat="1" ht="12" x14ac:dyDescent="0.2">
      <c r="A70" s="79"/>
      <c r="B70" s="374" t="s">
        <v>380</v>
      </c>
      <c r="C70" s="374"/>
      <c r="D70" s="374"/>
      <c r="E70" s="79"/>
      <c r="F70" s="81"/>
      <c r="G70" s="81"/>
      <c r="H70" s="81"/>
      <c r="I70" s="82"/>
      <c r="J70" s="83"/>
    </row>
    <row r="71" spans="1:10" s="3" customFormat="1" ht="24" customHeight="1" x14ac:dyDescent="0.2">
      <c r="A71" s="79" t="s">
        <v>368</v>
      </c>
      <c r="B71" s="379" t="s">
        <v>423</v>
      </c>
      <c r="C71" s="379"/>
      <c r="D71" s="379"/>
      <c r="E71" s="79" t="s">
        <v>27</v>
      </c>
      <c r="F71" s="81">
        <v>30.1</v>
      </c>
      <c r="G71" s="255"/>
      <c r="H71" s="81">
        <v>0</v>
      </c>
      <c r="I71" s="82">
        <f t="shared" ref="I71:I76" si="1">$H$13</f>
        <v>0</v>
      </c>
      <c r="J71" s="83">
        <v>0</v>
      </c>
    </row>
    <row r="72" spans="1:10" s="3" customFormat="1" ht="24" customHeight="1" x14ac:dyDescent="0.2">
      <c r="A72" s="79" t="s">
        <v>379</v>
      </c>
      <c r="B72" s="379" t="s">
        <v>422</v>
      </c>
      <c r="C72" s="379"/>
      <c r="D72" s="379"/>
      <c r="E72" s="79" t="s">
        <v>27</v>
      </c>
      <c r="F72" s="81">
        <v>301.48</v>
      </c>
      <c r="G72" s="255"/>
      <c r="H72" s="81">
        <v>0</v>
      </c>
      <c r="I72" s="82">
        <f t="shared" si="1"/>
        <v>0</v>
      </c>
      <c r="J72" s="88">
        <v>0</v>
      </c>
    </row>
    <row r="73" spans="1:10" s="3" customFormat="1" ht="12" customHeight="1" x14ac:dyDescent="0.2">
      <c r="A73" s="79" t="s">
        <v>397</v>
      </c>
      <c r="B73" s="375" t="s">
        <v>359</v>
      </c>
      <c r="C73" s="376"/>
      <c r="D73" s="377"/>
      <c r="E73" s="79" t="s">
        <v>173</v>
      </c>
      <c r="F73" s="91">
        <v>2</v>
      </c>
      <c r="G73" s="255"/>
      <c r="H73" s="81">
        <v>0</v>
      </c>
      <c r="I73" s="82">
        <f t="shared" si="1"/>
        <v>0</v>
      </c>
      <c r="J73" s="90">
        <v>0</v>
      </c>
    </row>
    <row r="74" spans="1:10" s="181" customFormat="1" ht="12" x14ac:dyDescent="0.2">
      <c r="A74" s="182" t="s">
        <v>410</v>
      </c>
      <c r="B74" s="390" t="s">
        <v>358</v>
      </c>
      <c r="C74" s="391"/>
      <c r="D74" s="392"/>
      <c r="E74" s="182" t="s">
        <v>9</v>
      </c>
      <c r="F74" s="183">
        <v>0.72</v>
      </c>
      <c r="G74" s="256"/>
      <c r="H74" s="184">
        <v>0</v>
      </c>
      <c r="I74" s="185">
        <f t="shared" si="1"/>
        <v>0</v>
      </c>
      <c r="J74" s="90">
        <v>0</v>
      </c>
    </row>
    <row r="75" spans="1:10" s="3" customFormat="1" ht="12" x14ac:dyDescent="0.2">
      <c r="A75" s="79" t="s">
        <v>411</v>
      </c>
      <c r="B75" s="375" t="s">
        <v>357</v>
      </c>
      <c r="C75" s="376"/>
      <c r="D75" s="377"/>
      <c r="E75" s="79" t="s">
        <v>9</v>
      </c>
      <c r="F75" s="91">
        <v>1.2800000000000002</v>
      </c>
      <c r="G75" s="255"/>
      <c r="H75" s="81">
        <v>0</v>
      </c>
      <c r="I75" s="82">
        <f t="shared" si="1"/>
        <v>0</v>
      </c>
      <c r="J75" s="90">
        <v>0</v>
      </c>
    </row>
    <row r="76" spans="1:10" s="3" customFormat="1" ht="12" x14ac:dyDescent="0.2">
      <c r="A76" s="79" t="s">
        <v>412</v>
      </c>
      <c r="B76" s="375" t="s">
        <v>224</v>
      </c>
      <c r="C76" s="376"/>
      <c r="D76" s="377"/>
      <c r="E76" s="79" t="s">
        <v>27</v>
      </c>
      <c r="F76" s="91">
        <v>8.85</v>
      </c>
      <c r="G76" s="255"/>
      <c r="H76" s="81">
        <v>0</v>
      </c>
      <c r="I76" s="82">
        <f t="shared" si="1"/>
        <v>0</v>
      </c>
      <c r="J76" s="90">
        <v>0</v>
      </c>
    </row>
    <row r="77" spans="1:10" s="3" customFormat="1" ht="12" x14ac:dyDescent="0.2">
      <c r="A77" s="173"/>
      <c r="B77" s="398" t="s">
        <v>6</v>
      </c>
      <c r="C77" s="398"/>
      <c r="D77" s="398"/>
      <c r="E77" s="153"/>
      <c r="F77" s="154"/>
      <c r="G77" s="155"/>
      <c r="H77" s="156">
        <v>0</v>
      </c>
      <c r="I77" s="156"/>
      <c r="J77" s="157">
        <v>0</v>
      </c>
    </row>
    <row r="78" spans="1:10" s="3" customFormat="1" ht="12" x14ac:dyDescent="0.2">
      <c r="A78" s="393"/>
      <c r="B78" s="393"/>
      <c r="C78" s="393"/>
      <c r="D78" s="393"/>
      <c r="E78" s="393"/>
      <c r="F78" s="393"/>
      <c r="G78" s="393"/>
      <c r="H78" s="393"/>
      <c r="I78" s="393"/>
      <c r="J78" s="393"/>
    </row>
    <row r="79" spans="1:10" s="3" customFormat="1" ht="12" x14ac:dyDescent="0.2">
      <c r="A79" s="174" t="s">
        <v>28</v>
      </c>
      <c r="B79" s="397" t="s">
        <v>29</v>
      </c>
      <c r="C79" s="397"/>
      <c r="D79" s="397"/>
      <c r="E79" s="397"/>
      <c r="F79" s="397"/>
      <c r="G79" s="397"/>
      <c r="H79" s="397"/>
      <c r="I79" s="397"/>
      <c r="J79" s="397"/>
    </row>
    <row r="80" spans="1:10" s="3" customFormat="1" ht="12" x14ac:dyDescent="0.2">
      <c r="A80" s="79" t="s">
        <v>30</v>
      </c>
      <c r="B80" s="379" t="s">
        <v>510</v>
      </c>
      <c r="C80" s="379"/>
      <c r="D80" s="379"/>
      <c r="E80" s="79"/>
      <c r="F80" s="91"/>
      <c r="G80" s="81"/>
      <c r="H80" s="81">
        <v>0</v>
      </c>
      <c r="I80" s="82"/>
      <c r="J80" s="90">
        <v>0</v>
      </c>
    </row>
    <row r="81" spans="1:10" s="3" customFormat="1" ht="12" x14ac:dyDescent="0.2">
      <c r="A81" s="79"/>
      <c r="B81" s="374" t="s">
        <v>6</v>
      </c>
      <c r="C81" s="374"/>
      <c r="D81" s="374"/>
      <c r="E81" s="84"/>
      <c r="F81" s="85"/>
      <c r="G81" s="81"/>
      <c r="H81" s="86">
        <v>0</v>
      </c>
      <c r="I81" s="86"/>
      <c r="J81" s="87">
        <v>0</v>
      </c>
    </row>
    <row r="82" spans="1:10" s="3" customFormat="1" ht="12" x14ac:dyDescent="0.2">
      <c r="A82" s="393"/>
      <c r="B82" s="393"/>
      <c r="C82" s="393"/>
      <c r="D82" s="393"/>
      <c r="E82" s="393"/>
      <c r="F82" s="393"/>
      <c r="G82" s="393"/>
      <c r="H82" s="393"/>
      <c r="I82" s="393"/>
      <c r="J82" s="393"/>
    </row>
    <row r="83" spans="1:10" s="3" customFormat="1" ht="12" x14ac:dyDescent="0.2">
      <c r="A83" s="174" t="s">
        <v>31</v>
      </c>
      <c r="B83" s="397" t="s">
        <v>32</v>
      </c>
      <c r="C83" s="397"/>
      <c r="D83" s="397"/>
      <c r="E83" s="397"/>
      <c r="F83" s="397"/>
      <c r="G83" s="397"/>
      <c r="H83" s="397"/>
      <c r="I83" s="397"/>
      <c r="J83" s="397"/>
    </row>
    <row r="84" spans="1:10" s="3" customFormat="1" ht="12" x14ac:dyDescent="0.2">
      <c r="A84" s="84"/>
      <c r="B84" s="384" t="s">
        <v>130</v>
      </c>
      <c r="C84" s="385"/>
      <c r="D84" s="386"/>
      <c r="E84" s="158"/>
      <c r="F84" s="158"/>
      <c r="G84" s="158"/>
      <c r="H84" s="158"/>
      <c r="I84" s="158"/>
      <c r="J84" s="83"/>
    </row>
    <row r="85" spans="1:10" s="3" customFormat="1" ht="24" customHeight="1" x14ac:dyDescent="0.2">
      <c r="A85" s="79" t="s">
        <v>33</v>
      </c>
      <c r="B85" s="379" t="s">
        <v>194</v>
      </c>
      <c r="C85" s="379"/>
      <c r="D85" s="379"/>
      <c r="E85" s="79" t="s">
        <v>173</v>
      </c>
      <c r="F85" s="94">
        <v>312</v>
      </c>
      <c r="G85" s="255"/>
      <c r="H85" s="81">
        <v>0</v>
      </c>
      <c r="I85" s="82">
        <f>$H$13</f>
        <v>0</v>
      </c>
      <c r="J85" s="90">
        <v>0</v>
      </c>
    </row>
    <row r="86" spans="1:10" s="3" customFormat="1" ht="12" x14ac:dyDescent="0.2">
      <c r="A86" s="79" t="s">
        <v>425</v>
      </c>
      <c r="B86" s="375" t="s">
        <v>197</v>
      </c>
      <c r="C86" s="376"/>
      <c r="D86" s="377"/>
      <c r="E86" s="79" t="s">
        <v>173</v>
      </c>
      <c r="F86" s="94">
        <v>407</v>
      </c>
      <c r="G86" s="255"/>
      <c r="H86" s="81">
        <v>0</v>
      </c>
      <c r="I86" s="82">
        <f>$H$13</f>
        <v>0</v>
      </c>
      <c r="J86" s="90">
        <v>0</v>
      </c>
    </row>
    <row r="87" spans="1:10" s="3" customFormat="1" ht="24" customHeight="1" x14ac:dyDescent="0.2">
      <c r="A87" s="79" t="s">
        <v>426</v>
      </c>
      <c r="B87" s="375" t="s">
        <v>480</v>
      </c>
      <c r="C87" s="376"/>
      <c r="D87" s="377"/>
      <c r="E87" s="79" t="s">
        <v>27</v>
      </c>
      <c r="F87" s="94">
        <v>861.75</v>
      </c>
      <c r="G87" s="255"/>
      <c r="H87" s="81">
        <v>0</v>
      </c>
      <c r="I87" s="82">
        <f>$H$13</f>
        <v>0</v>
      </c>
      <c r="J87" s="90">
        <v>0</v>
      </c>
    </row>
    <row r="88" spans="1:10" s="3" customFormat="1" ht="24" customHeight="1" x14ac:dyDescent="0.2">
      <c r="A88" s="79" t="s">
        <v>427</v>
      </c>
      <c r="B88" s="375" t="s">
        <v>488</v>
      </c>
      <c r="C88" s="376"/>
      <c r="D88" s="377"/>
      <c r="E88" s="79" t="s">
        <v>173</v>
      </c>
      <c r="F88" s="94">
        <v>407</v>
      </c>
      <c r="G88" s="255"/>
      <c r="H88" s="81">
        <v>0</v>
      </c>
      <c r="I88" s="82">
        <f>$H$13</f>
        <v>0</v>
      </c>
      <c r="J88" s="90">
        <v>0</v>
      </c>
    </row>
    <row r="89" spans="1:10" s="3" customFormat="1" ht="12" x14ac:dyDescent="0.2">
      <c r="A89" s="79" t="s">
        <v>429</v>
      </c>
      <c r="B89" s="375" t="s">
        <v>198</v>
      </c>
      <c r="C89" s="376"/>
      <c r="D89" s="377"/>
      <c r="E89" s="79" t="s">
        <v>173</v>
      </c>
      <c r="F89" s="94">
        <v>5678.45</v>
      </c>
      <c r="G89" s="255"/>
      <c r="H89" s="81">
        <v>0</v>
      </c>
      <c r="I89" s="82">
        <f>$H$13</f>
        <v>0</v>
      </c>
      <c r="J89" s="90">
        <v>0</v>
      </c>
    </row>
    <row r="90" spans="1:10" s="3" customFormat="1" ht="12" x14ac:dyDescent="0.2">
      <c r="A90" s="79"/>
      <c r="B90" s="384" t="s">
        <v>428</v>
      </c>
      <c r="C90" s="385"/>
      <c r="D90" s="386"/>
      <c r="E90" s="79"/>
      <c r="F90" s="94"/>
      <c r="G90" s="81"/>
      <c r="H90" s="81"/>
      <c r="I90" s="82"/>
      <c r="J90" s="90"/>
    </row>
    <row r="91" spans="1:10" s="3" customFormat="1" ht="24" customHeight="1" x14ac:dyDescent="0.2">
      <c r="A91" s="79" t="s">
        <v>430</v>
      </c>
      <c r="B91" s="375" t="s">
        <v>367</v>
      </c>
      <c r="C91" s="376"/>
      <c r="D91" s="377"/>
      <c r="E91" s="79" t="s">
        <v>173</v>
      </c>
      <c r="F91" s="91">
        <v>3</v>
      </c>
      <c r="G91" s="255"/>
      <c r="H91" s="81">
        <v>0</v>
      </c>
      <c r="I91" s="82">
        <f t="shared" ref="I91:I96" si="2">$H$13</f>
        <v>0</v>
      </c>
      <c r="J91" s="90">
        <v>0</v>
      </c>
    </row>
    <row r="92" spans="1:10" s="3" customFormat="1" ht="24" customHeight="1" x14ac:dyDescent="0.2">
      <c r="A92" s="79" t="s">
        <v>431</v>
      </c>
      <c r="B92" s="375" t="s">
        <v>361</v>
      </c>
      <c r="C92" s="376"/>
      <c r="D92" s="377"/>
      <c r="E92" s="79" t="s">
        <v>173</v>
      </c>
      <c r="F92" s="91">
        <v>1</v>
      </c>
      <c r="G92" s="255"/>
      <c r="H92" s="81">
        <v>0</v>
      </c>
      <c r="I92" s="82">
        <f t="shared" si="2"/>
        <v>0</v>
      </c>
      <c r="J92" s="90">
        <v>0</v>
      </c>
    </row>
    <row r="93" spans="1:10" s="3" customFormat="1" ht="24" customHeight="1" x14ac:dyDescent="0.2">
      <c r="A93" s="79" t="s">
        <v>432</v>
      </c>
      <c r="B93" s="375" t="s">
        <v>480</v>
      </c>
      <c r="C93" s="376"/>
      <c r="D93" s="377"/>
      <c r="E93" s="79" t="s">
        <v>27</v>
      </c>
      <c r="F93" s="91">
        <v>212.8</v>
      </c>
      <c r="G93" s="255"/>
      <c r="H93" s="81">
        <v>0</v>
      </c>
      <c r="I93" s="82">
        <f t="shared" si="2"/>
        <v>0</v>
      </c>
      <c r="J93" s="90">
        <v>0</v>
      </c>
    </row>
    <row r="94" spans="1:10" s="3" customFormat="1" ht="24" customHeight="1" x14ac:dyDescent="0.2">
      <c r="A94" s="79" t="s">
        <v>433</v>
      </c>
      <c r="B94" s="375" t="s">
        <v>481</v>
      </c>
      <c r="C94" s="376"/>
      <c r="D94" s="377"/>
      <c r="E94" s="79" t="s">
        <v>173</v>
      </c>
      <c r="F94" s="94">
        <v>10</v>
      </c>
      <c r="G94" s="255"/>
      <c r="H94" s="81">
        <v>0</v>
      </c>
      <c r="I94" s="82">
        <f t="shared" si="2"/>
        <v>0</v>
      </c>
      <c r="J94" s="90">
        <v>0</v>
      </c>
    </row>
    <row r="95" spans="1:10" s="3" customFormat="1" ht="24" customHeight="1" x14ac:dyDescent="0.2">
      <c r="A95" s="79" t="s">
        <v>435</v>
      </c>
      <c r="B95" s="375" t="s">
        <v>414</v>
      </c>
      <c r="C95" s="376"/>
      <c r="D95" s="377"/>
      <c r="E95" s="79" t="s">
        <v>173</v>
      </c>
      <c r="F95" s="91">
        <v>10</v>
      </c>
      <c r="G95" s="255"/>
      <c r="H95" s="81">
        <v>0</v>
      </c>
      <c r="I95" s="82">
        <f t="shared" si="2"/>
        <v>0</v>
      </c>
      <c r="J95" s="90">
        <v>0</v>
      </c>
    </row>
    <row r="96" spans="1:10" s="3" customFormat="1" ht="12" x14ac:dyDescent="0.2">
      <c r="A96" s="79" t="s">
        <v>436</v>
      </c>
      <c r="B96" s="375" t="s">
        <v>401</v>
      </c>
      <c r="C96" s="376"/>
      <c r="D96" s="377"/>
      <c r="E96" s="79" t="s">
        <v>27</v>
      </c>
      <c r="F96" s="91">
        <v>851.2</v>
      </c>
      <c r="G96" s="255"/>
      <c r="H96" s="81">
        <v>0</v>
      </c>
      <c r="I96" s="82">
        <f t="shared" si="2"/>
        <v>0</v>
      </c>
      <c r="J96" s="90">
        <v>0</v>
      </c>
    </row>
    <row r="97" spans="1:10" s="3" customFormat="1" ht="12" x14ac:dyDescent="0.2">
      <c r="A97" s="79"/>
      <c r="B97" s="384" t="s">
        <v>434</v>
      </c>
      <c r="C97" s="385"/>
      <c r="D97" s="386"/>
      <c r="E97" s="79"/>
      <c r="F97" s="94"/>
      <c r="G97" s="81"/>
      <c r="H97" s="81"/>
      <c r="I97" s="82"/>
      <c r="J97" s="83"/>
    </row>
    <row r="98" spans="1:10" s="3" customFormat="1" ht="12" x14ac:dyDescent="0.2">
      <c r="A98" s="79" t="s">
        <v>437</v>
      </c>
      <c r="B98" s="375" t="s">
        <v>197</v>
      </c>
      <c r="C98" s="376"/>
      <c r="D98" s="377"/>
      <c r="E98" s="79" t="s">
        <v>173</v>
      </c>
      <c r="F98" s="94">
        <v>1</v>
      </c>
      <c r="G98" s="255"/>
      <c r="H98" s="81">
        <v>0</v>
      </c>
      <c r="I98" s="82">
        <f t="shared" ref="I98:I105" si="3">$H$13</f>
        <v>0</v>
      </c>
      <c r="J98" s="90">
        <v>0</v>
      </c>
    </row>
    <row r="99" spans="1:10" s="3" customFormat="1" ht="12" x14ac:dyDescent="0.2">
      <c r="A99" s="79" t="s">
        <v>438</v>
      </c>
      <c r="B99" s="375" t="s">
        <v>205</v>
      </c>
      <c r="C99" s="376"/>
      <c r="D99" s="377"/>
      <c r="E99" s="79" t="s">
        <v>173</v>
      </c>
      <c r="F99" s="94">
        <v>29</v>
      </c>
      <c r="G99" s="255"/>
      <c r="H99" s="81">
        <v>0</v>
      </c>
      <c r="I99" s="82">
        <f t="shared" si="3"/>
        <v>0</v>
      </c>
      <c r="J99" s="90">
        <v>0</v>
      </c>
    </row>
    <row r="100" spans="1:10" s="3" customFormat="1" ht="24" customHeight="1" x14ac:dyDescent="0.2">
      <c r="A100" s="79" t="s">
        <v>439</v>
      </c>
      <c r="B100" s="375" t="s">
        <v>480</v>
      </c>
      <c r="C100" s="376"/>
      <c r="D100" s="377"/>
      <c r="E100" s="79" t="s">
        <v>27</v>
      </c>
      <c r="F100" s="94">
        <v>267.58999999999997</v>
      </c>
      <c r="G100" s="255"/>
      <c r="H100" s="81">
        <v>0</v>
      </c>
      <c r="I100" s="82">
        <f t="shared" si="3"/>
        <v>0</v>
      </c>
      <c r="J100" s="90">
        <v>0</v>
      </c>
    </row>
    <row r="101" spans="1:10" s="3" customFormat="1" ht="24" customHeight="1" x14ac:dyDescent="0.2">
      <c r="A101" s="79" t="s">
        <v>440</v>
      </c>
      <c r="B101" s="375" t="s">
        <v>488</v>
      </c>
      <c r="C101" s="376"/>
      <c r="D101" s="377"/>
      <c r="E101" s="79" t="s">
        <v>173</v>
      </c>
      <c r="F101" s="94">
        <v>76</v>
      </c>
      <c r="G101" s="255"/>
      <c r="H101" s="81">
        <v>0</v>
      </c>
      <c r="I101" s="82">
        <f t="shared" si="3"/>
        <v>0</v>
      </c>
      <c r="J101" s="90">
        <v>0</v>
      </c>
    </row>
    <row r="102" spans="1:10" s="3" customFormat="1" ht="12" x14ac:dyDescent="0.2">
      <c r="A102" s="79" t="s">
        <v>441</v>
      </c>
      <c r="B102" s="375" t="s">
        <v>486</v>
      </c>
      <c r="C102" s="376"/>
      <c r="D102" s="377"/>
      <c r="E102" s="79" t="s">
        <v>173</v>
      </c>
      <c r="F102" s="94">
        <v>27</v>
      </c>
      <c r="G102" s="255"/>
      <c r="H102" s="81">
        <v>0</v>
      </c>
      <c r="I102" s="82">
        <f t="shared" si="3"/>
        <v>0</v>
      </c>
      <c r="J102" s="90">
        <v>0</v>
      </c>
    </row>
    <row r="103" spans="1:10" s="3" customFormat="1" ht="12" x14ac:dyDescent="0.2">
      <c r="A103" s="79" t="s">
        <v>442</v>
      </c>
      <c r="B103" s="375" t="s">
        <v>212</v>
      </c>
      <c r="C103" s="376"/>
      <c r="D103" s="377"/>
      <c r="E103" s="79" t="s">
        <v>173</v>
      </c>
      <c r="F103" s="94">
        <v>15</v>
      </c>
      <c r="G103" s="255"/>
      <c r="H103" s="81">
        <v>0</v>
      </c>
      <c r="I103" s="82">
        <f t="shared" si="3"/>
        <v>0</v>
      </c>
      <c r="J103" s="90">
        <v>0</v>
      </c>
    </row>
    <row r="104" spans="1:10" s="3" customFormat="1" ht="12" x14ac:dyDescent="0.2">
      <c r="A104" s="79" t="s">
        <v>443</v>
      </c>
      <c r="B104" s="379" t="s">
        <v>217</v>
      </c>
      <c r="C104" s="379"/>
      <c r="D104" s="379"/>
      <c r="E104" s="79" t="s">
        <v>173</v>
      </c>
      <c r="F104" s="94">
        <v>1</v>
      </c>
      <c r="G104" s="255"/>
      <c r="H104" s="81">
        <v>0</v>
      </c>
      <c r="I104" s="82">
        <f t="shared" si="3"/>
        <v>0</v>
      </c>
      <c r="J104" s="90">
        <v>0</v>
      </c>
    </row>
    <row r="105" spans="1:10" s="3" customFormat="1" ht="24" customHeight="1" x14ac:dyDescent="0.2">
      <c r="A105" s="79" t="s">
        <v>444</v>
      </c>
      <c r="B105" s="379" t="s">
        <v>216</v>
      </c>
      <c r="C105" s="379"/>
      <c r="D105" s="379"/>
      <c r="E105" s="79" t="s">
        <v>173</v>
      </c>
      <c r="F105" s="94">
        <v>2</v>
      </c>
      <c r="G105" s="255"/>
      <c r="H105" s="81">
        <v>0</v>
      </c>
      <c r="I105" s="82">
        <f t="shared" si="3"/>
        <v>0</v>
      </c>
      <c r="J105" s="90">
        <v>0</v>
      </c>
    </row>
    <row r="106" spans="1:10" s="3" customFormat="1" ht="12" x14ac:dyDescent="0.2">
      <c r="A106" s="79"/>
      <c r="B106" s="374" t="s">
        <v>6</v>
      </c>
      <c r="C106" s="374"/>
      <c r="D106" s="374"/>
      <c r="E106" s="84"/>
      <c r="F106" s="85"/>
      <c r="G106" s="81"/>
      <c r="H106" s="86">
        <v>0</v>
      </c>
      <c r="I106" s="86"/>
      <c r="J106" s="87">
        <v>0</v>
      </c>
    </row>
    <row r="107" spans="1:10" s="3" customFormat="1" ht="12" x14ac:dyDescent="0.2">
      <c r="A107" s="381"/>
      <c r="B107" s="382"/>
      <c r="C107" s="382"/>
      <c r="D107" s="382"/>
      <c r="E107" s="382"/>
      <c r="F107" s="382"/>
      <c r="G107" s="382"/>
      <c r="H107" s="382"/>
      <c r="I107" s="382"/>
      <c r="J107" s="382"/>
    </row>
    <row r="108" spans="1:10" s="3" customFormat="1" ht="12" x14ac:dyDescent="0.2">
      <c r="A108" s="95" t="s">
        <v>34</v>
      </c>
      <c r="B108" s="380" t="s">
        <v>35</v>
      </c>
      <c r="C108" s="380"/>
      <c r="D108" s="380"/>
      <c r="E108" s="95"/>
      <c r="F108" s="96"/>
      <c r="G108" s="97"/>
      <c r="H108" s="97"/>
      <c r="I108" s="97"/>
      <c r="J108" s="97"/>
    </row>
    <row r="109" spans="1:10" s="3" customFormat="1" ht="12" x14ac:dyDescent="0.2">
      <c r="A109" s="79" t="s">
        <v>36</v>
      </c>
      <c r="B109" s="379" t="s">
        <v>510</v>
      </c>
      <c r="C109" s="379"/>
      <c r="D109" s="379"/>
      <c r="E109" s="79"/>
      <c r="F109" s="91"/>
      <c r="G109" s="81"/>
      <c r="H109" s="81">
        <v>0</v>
      </c>
      <c r="I109" s="82"/>
      <c r="J109" s="83">
        <v>0</v>
      </c>
    </row>
    <row r="110" spans="1:10" s="3" customFormat="1" ht="12" x14ac:dyDescent="0.2">
      <c r="A110" s="79"/>
      <c r="B110" s="374" t="s">
        <v>6</v>
      </c>
      <c r="C110" s="374"/>
      <c r="D110" s="374"/>
      <c r="E110" s="84"/>
      <c r="F110" s="85"/>
      <c r="G110" s="81"/>
      <c r="H110" s="86">
        <v>0</v>
      </c>
      <c r="I110" s="86"/>
      <c r="J110" s="87">
        <v>0</v>
      </c>
    </row>
    <row r="111" spans="1:10" s="3" customFormat="1" ht="12" x14ac:dyDescent="0.2">
      <c r="A111" s="381"/>
      <c r="B111" s="382"/>
      <c r="C111" s="382"/>
      <c r="D111" s="382"/>
      <c r="E111" s="382"/>
      <c r="F111" s="382"/>
      <c r="G111" s="382"/>
      <c r="H111" s="382"/>
      <c r="I111" s="382"/>
      <c r="J111" s="382"/>
    </row>
    <row r="112" spans="1:10" s="3" customFormat="1" ht="12" x14ac:dyDescent="0.2">
      <c r="A112" s="95" t="s">
        <v>37</v>
      </c>
      <c r="B112" s="380" t="s">
        <v>153</v>
      </c>
      <c r="C112" s="380"/>
      <c r="D112" s="380"/>
      <c r="E112" s="380"/>
      <c r="F112" s="380"/>
      <c r="G112" s="380"/>
      <c r="H112" s="380"/>
      <c r="I112" s="380"/>
      <c r="J112" s="380"/>
    </row>
    <row r="113" spans="1:10" s="3" customFormat="1" ht="12" x14ac:dyDescent="0.2">
      <c r="A113" s="79"/>
      <c r="B113" s="374" t="s">
        <v>467</v>
      </c>
      <c r="C113" s="374"/>
      <c r="D113" s="374"/>
      <c r="E113" s="79"/>
      <c r="F113" s="91"/>
      <c r="G113" s="81"/>
      <c r="H113" s="81"/>
      <c r="I113" s="82"/>
      <c r="J113" s="138"/>
    </row>
    <row r="114" spans="1:10" s="3" customFormat="1" ht="24" customHeight="1" x14ac:dyDescent="0.2">
      <c r="A114" s="133" t="s">
        <v>38</v>
      </c>
      <c r="B114" s="383" t="s">
        <v>214</v>
      </c>
      <c r="C114" s="383"/>
      <c r="D114" s="383"/>
      <c r="E114" s="133" t="s">
        <v>27</v>
      </c>
      <c r="F114" s="134">
        <v>432.25200000000001</v>
      </c>
      <c r="G114" s="257"/>
      <c r="H114" s="135">
        <v>0</v>
      </c>
      <c r="I114" s="136">
        <f>$H$13</f>
        <v>0</v>
      </c>
      <c r="J114" s="90">
        <v>0</v>
      </c>
    </row>
    <row r="115" spans="1:10" s="3" customFormat="1" ht="12" customHeight="1" x14ac:dyDescent="0.2">
      <c r="A115" s="133" t="s">
        <v>449</v>
      </c>
      <c r="B115" s="399" t="s">
        <v>382</v>
      </c>
      <c r="C115" s="400"/>
      <c r="D115" s="401"/>
      <c r="E115" s="133" t="s">
        <v>173</v>
      </c>
      <c r="F115" s="134">
        <v>56</v>
      </c>
      <c r="G115" s="257"/>
      <c r="H115" s="135">
        <v>0</v>
      </c>
      <c r="I115" s="136">
        <f>$H$13</f>
        <v>0</v>
      </c>
      <c r="J115" s="90">
        <v>0</v>
      </c>
    </row>
    <row r="116" spans="1:10" s="3" customFormat="1" ht="12" customHeight="1" x14ac:dyDescent="0.2">
      <c r="A116" s="133" t="s">
        <v>450</v>
      </c>
      <c r="B116" s="399" t="s">
        <v>383</v>
      </c>
      <c r="C116" s="400"/>
      <c r="D116" s="401"/>
      <c r="E116" s="133" t="s">
        <v>173</v>
      </c>
      <c r="F116" s="134">
        <v>22</v>
      </c>
      <c r="G116" s="257"/>
      <c r="H116" s="135">
        <v>0</v>
      </c>
      <c r="I116" s="136">
        <f>$H$13</f>
        <v>0</v>
      </c>
      <c r="J116" s="90">
        <v>0</v>
      </c>
    </row>
    <row r="117" spans="1:10" s="3" customFormat="1" ht="12" customHeight="1" x14ac:dyDescent="0.2">
      <c r="A117" s="133"/>
      <c r="B117" s="425" t="s">
        <v>127</v>
      </c>
      <c r="C117" s="425"/>
      <c r="D117" s="425"/>
      <c r="E117" s="100"/>
      <c r="F117" s="134"/>
      <c r="G117" s="86"/>
      <c r="H117" s="86"/>
      <c r="I117" s="82"/>
      <c r="J117" s="90"/>
    </row>
    <row r="118" spans="1:10" s="3" customFormat="1" ht="12" customHeight="1" x14ac:dyDescent="0.2">
      <c r="A118" s="79" t="s">
        <v>451</v>
      </c>
      <c r="B118" s="383" t="s">
        <v>218</v>
      </c>
      <c r="C118" s="383"/>
      <c r="D118" s="383"/>
      <c r="E118" s="79" t="s">
        <v>173</v>
      </c>
      <c r="F118" s="134">
        <v>2</v>
      </c>
      <c r="G118" s="255"/>
      <c r="H118" s="81">
        <v>0</v>
      </c>
      <c r="I118" s="82">
        <f t="shared" ref="I118:I124" si="4">$H$13</f>
        <v>0</v>
      </c>
      <c r="J118" s="90">
        <v>0</v>
      </c>
    </row>
    <row r="119" spans="1:10" s="3" customFormat="1" ht="12" customHeight="1" x14ac:dyDescent="0.2">
      <c r="A119" s="79" t="s">
        <v>452</v>
      </c>
      <c r="B119" s="383" t="s">
        <v>399</v>
      </c>
      <c r="C119" s="383"/>
      <c r="D119" s="383"/>
      <c r="E119" s="79" t="s">
        <v>173</v>
      </c>
      <c r="F119" s="134">
        <v>5</v>
      </c>
      <c r="G119" s="255"/>
      <c r="H119" s="81">
        <v>0</v>
      </c>
      <c r="I119" s="82">
        <f t="shared" si="4"/>
        <v>0</v>
      </c>
      <c r="J119" s="90">
        <v>0</v>
      </c>
    </row>
    <row r="120" spans="1:10" s="3" customFormat="1" ht="12" customHeight="1" x14ac:dyDescent="0.2">
      <c r="A120" s="79" t="s">
        <v>453</v>
      </c>
      <c r="B120" s="383" t="s">
        <v>192</v>
      </c>
      <c r="C120" s="383"/>
      <c r="D120" s="383"/>
      <c r="E120" s="79" t="s">
        <v>173</v>
      </c>
      <c r="F120" s="134">
        <v>20</v>
      </c>
      <c r="G120" s="255"/>
      <c r="H120" s="81">
        <v>0</v>
      </c>
      <c r="I120" s="82">
        <f t="shared" si="4"/>
        <v>0</v>
      </c>
      <c r="J120" s="90">
        <v>0</v>
      </c>
    </row>
    <row r="121" spans="1:10" s="3" customFormat="1" ht="24" customHeight="1" x14ac:dyDescent="0.2">
      <c r="A121" s="79" t="s">
        <v>454</v>
      </c>
      <c r="B121" s="383" t="s">
        <v>193</v>
      </c>
      <c r="C121" s="383"/>
      <c r="D121" s="383"/>
      <c r="E121" s="79" t="s">
        <v>27</v>
      </c>
      <c r="F121" s="134">
        <v>20</v>
      </c>
      <c r="G121" s="255"/>
      <c r="H121" s="81">
        <v>0</v>
      </c>
      <c r="I121" s="82">
        <f t="shared" si="4"/>
        <v>0</v>
      </c>
      <c r="J121" s="90">
        <v>0</v>
      </c>
    </row>
    <row r="122" spans="1:10" s="3" customFormat="1" ht="12" x14ac:dyDescent="0.2">
      <c r="A122" s="79" t="s">
        <v>455</v>
      </c>
      <c r="B122" s="383" t="s">
        <v>382</v>
      </c>
      <c r="C122" s="383"/>
      <c r="D122" s="383"/>
      <c r="E122" s="79" t="s">
        <v>173</v>
      </c>
      <c r="F122" s="134">
        <v>8</v>
      </c>
      <c r="G122" s="255"/>
      <c r="H122" s="81">
        <v>0</v>
      </c>
      <c r="I122" s="82">
        <f t="shared" si="4"/>
        <v>0</v>
      </c>
      <c r="J122" s="90">
        <v>0</v>
      </c>
    </row>
    <row r="123" spans="1:10" s="3" customFormat="1" ht="12" x14ac:dyDescent="0.2">
      <c r="A123" s="79" t="s">
        <v>456</v>
      </c>
      <c r="B123" s="383" t="s">
        <v>219</v>
      </c>
      <c r="C123" s="383"/>
      <c r="D123" s="383"/>
      <c r="E123" s="79" t="s">
        <v>173</v>
      </c>
      <c r="F123" s="134">
        <v>12</v>
      </c>
      <c r="G123" s="255"/>
      <c r="H123" s="81">
        <v>0</v>
      </c>
      <c r="I123" s="82">
        <f t="shared" si="4"/>
        <v>0</v>
      </c>
      <c r="J123" s="90">
        <v>0</v>
      </c>
    </row>
    <row r="124" spans="1:10" s="3" customFormat="1" ht="24" customHeight="1" x14ac:dyDescent="0.2">
      <c r="A124" s="79" t="s">
        <v>457</v>
      </c>
      <c r="B124" s="399" t="s">
        <v>213</v>
      </c>
      <c r="C124" s="400"/>
      <c r="D124" s="401"/>
      <c r="E124" s="79" t="s">
        <v>173</v>
      </c>
      <c r="F124" s="134">
        <v>10</v>
      </c>
      <c r="G124" s="255"/>
      <c r="H124" s="81">
        <v>0</v>
      </c>
      <c r="I124" s="82">
        <f t="shared" si="4"/>
        <v>0</v>
      </c>
      <c r="J124" s="90">
        <v>0</v>
      </c>
    </row>
    <row r="125" spans="1:10" s="3" customFormat="1" ht="12" x14ac:dyDescent="0.2">
      <c r="A125" s="79"/>
      <c r="B125" s="374" t="s">
        <v>129</v>
      </c>
      <c r="C125" s="374"/>
      <c r="D125" s="374"/>
      <c r="E125" s="79"/>
      <c r="F125" s="134"/>
      <c r="G125" s="81"/>
      <c r="H125" s="81"/>
      <c r="I125" s="82"/>
      <c r="J125" s="90"/>
    </row>
    <row r="126" spans="1:10" s="3" customFormat="1" ht="12" x14ac:dyDescent="0.2">
      <c r="A126" s="79" t="s">
        <v>458</v>
      </c>
      <c r="B126" s="383" t="s">
        <v>227</v>
      </c>
      <c r="C126" s="383"/>
      <c r="D126" s="383"/>
      <c r="E126" s="79" t="s">
        <v>173</v>
      </c>
      <c r="F126" s="134">
        <v>8</v>
      </c>
      <c r="G126" s="255"/>
      <c r="H126" s="81">
        <v>0</v>
      </c>
      <c r="I126" s="82">
        <f t="shared" ref="I126:I132" si="5">$H$13</f>
        <v>0</v>
      </c>
      <c r="J126" s="90">
        <v>0</v>
      </c>
    </row>
    <row r="127" spans="1:10" s="3" customFormat="1" ht="12" x14ac:dyDescent="0.2">
      <c r="A127" s="79" t="s">
        <v>459</v>
      </c>
      <c r="B127" s="383" t="s">
        <v>398</v>
      </c>
      <c r="C127" s="383"/>
      <c r="D127" s="383"/>
      <c r="E127" s="79" t="s">
        <v>173</v>
      </c>
      <c r="F127" s="134">
        <v>4</v>
      </c>
      <c r="G127" s="255"/>
      <c r="H127" s="81">
        <v>0</v>
      </c>
      <c r="I127" s="82">
        <f t="shared" si="5"/>
        <v>0</v>
      </c>
      <c r="J127" s="90">
        <v>0</v>
      </c>
    </row>
    <row r="128" spans="1:10" s="3" customFormat="1" ht="12" x14ac:dyDescent="0.2">
      <c r="A128" s="79" t="s">
        <v>460</v>
      </c>
      <c r="B128" s="383" t="s">
        <v>225</v>
      </c>
      <c r="C128" s="383"/>
      <c r="D128" s="383"/>
      <c r="E128" s="79" t="s">
        <v>173</v>
      </c>
      <c r="F128" s="134">
        <v>8</v>
      </c>
      <c r="G128" s="255"/>
      <c r="H128" s="81">
        <v>0</v>
      </c>
      <c r="I128" s="82">
        <f t="shared" si="5"/>
        <v>0</v>
      </c>
      <c r="J128" s="90">
        <v>0</v>
      </c>
    </row>
    <row r="129" spans="1:10" s="3" customFormat="1" ht="12" x14ac:dyDescent="0.2">
      <c r="A129" s="79" t="s">
        <v>461</v>
      </c>
      <c r="B129" s="383" t="s">
        <v>221</v>
      </c>
      <c r="C129" s="383"/>
      <c r="D129" s="383"/>
      <c r="E129" s="79" t="s">
        <v>173</v>
      </c>
      <c r="F129" s="134">
        <v>4</v>
      </c>
      <c r="G129" s="255"/>
      <c r="H129" s="81">
        <v>0</v>
      </c>
      <c r="I129" s="82">
        <f t="shared" si="5"/>
        <v>0</v>
      </c>
      <c r="J129" s="90">
        <v>0</v>
      </c>
    </row>
    <row r="130" spans="1:10" s="3" customFormat="1" ht="12" x14ac:dyDescent="0.2">
      <c r="A130" s="79" t="s">
        <v>462</v>
      </c>
      <c r="B130" s="383" t="s">
        <v>226</v>
      </c>
      <c r="C130" s="383"/>
      <c r="D130" s="383"/>
      <c r="E130" s="79" t="s">
        <v>173</v>
      </c>
      <c r="F130" s="134">
        <v>16</v>
      </c>
      <c r="G130" s="255"/>
      <c r="H130" s="81">
        <v>0</v>
      </c>
      <c r="I130" s="82">
        <f t="shared" si="5"/>
        <v>0</v>
      </c>
      <c r="J130" s="90">
        <v>0</v>
      </c>
    </row>
    <row r="131" spans="1:10" s="3" customFormat="1" ht="12" x14ac:dyDescent="0.2">
      <c r="A131" s="79" t="s">
        <v>463</v>
      </c>
      <c r="B131" s="383" t="s">
        <v>490</v>
      </c>
      <c r="C131" s="383"/>
      <c r="D131" s="383"/>
      <c r="E131" s="79" t="s">
        <v>173</v>
      </c>
      <c r="F131" s="134">
        <v>4</v>
      </c>
      <c r="G131" s="255"/>
      <c r="H131" s="81">
        <v>0</v>
      </c>
      <c r="I131" s="82">
        <f t="shared" si="5"/>
        <v>0</v>
      </c>
      <c r="J131" s="90">
        <v>0</v>
      </c>
    </row>
    <row r="132" spans="1:10" s="3" customFormat="1" ht="24" customHeight="1" x14ac:dyDescent="0.2">
      <c r="A132" s="79" t="s">
        <v>464</v>
      </c>
      <c r="B132" s="383" t="s">
        <v>196</v>
      </c>
      <c r="C132" s="383"/>
      <c r="D132" s="383"/>
      <c r="E132" s="79" t="s">
        <v>27</v>
      </c>
      <c r="F132" s="134">
        <v>6</v>
      </c>
      <c r="G132" s="255"/>
      <c r="H132" s="81">
        <v>0</v>
      </c>
      <c r="I132" s="82">
        <f t="shared" si="5"/>
        <v>0</v>
      </c>
      <c r="J132" s="90">
        <v>0</v>
      </c>
    </row>
    <row r="133" spans="1:10" s="3" customFormat="1" ht="12" customHeight="1" x14ac:dyDescent="0.2">
      <c r="A133" s="133"/>
      <c r="B133" s="387" t="s">
        <v>413</v>
      </c>
      <c r="C133" s="388"/>
      <c r="D133" s="389"/>
      <c r="E133" s="133"/>
      <c r="F133" s="134"/>
      <c r="G133" s="137"/>
      <c r="H133" s="137"/>
      <c r="I133" s="136"/>
      <c r="J133" s="90"/>
    </row>
    <row r="134" spans="1:10" s="3" customFormat="1" ht="12" x14ac:dyDescent="0.2">
      <c r="A134" s="133" t="s">
        <v>465</v>
      </c>
      <c r="B134" s="399" t="s">
        <v>239</v>
      </c>
      <c r="C134" s="400"/>
      <c r="D134" s="401"/>
      <c r="E134" s="133" t="s">
        <v>173</v>
      </c>
      <c r="F134" s="134">
        <v>3</v>
      </c>
      <c r="G134" s="257"/>
      <c r="H134" s="135">
        <v>0</v>
      </c>
      <c r="I134" s="136">
        <f>$H$13</f>
        <v>0</v>
      </c>
      <c r="J134" s="90">
        <v>0</v>
      </c>
    </row>
    <row r="135" spans="1:10" s="3" customFormat="1" ht="24" customHeight="1" x14ac:dyDescent="0.2">
      <c r="A135" s="133" t="s">
        <v>466</v>
      </c>
      <c r="B135" s="399" t="s">
        <v>491</v>
      </c>
      <c r="C135" s="400"/>
      <c r="D135" s="401"/>
      <c r="E135" s="133" t="s">
        <v>173</v>
      </c>
      <c r="F135" s="134">
        <v>5</v>
      </c>
      <c r="G135" s="257"/>
      <c r="H135" s="135">
        <v>0</v>
      </c>
      <c r="I135" s="136">
        <f>$H$13</f>
        <v>0</v>
      </c>
      <c r="J135" s="90">
        <v>0</v>
      </c>
    </row>
    <row r="136" spans="1:10" s="3" customFormat="1" ht="12" x14ac:dyDescent="0.2">
      <c r="A136" s="79"/>
      <c r="B136" s="374" t="s">
        <v>6</v>
      </c>
      <c r="C136" s="374"/>
      <c r="D136" s="374"/>
      <c r="E136" s="84"/>
      <c r="F136" s="89"/>
      <c r="G136" s="81"/>
      <c r="H136" s="86">
        <v>0</v>
      </c>
      <c r="I136" s="86"/>
      <c r="J136" s="87">
        <v>0</v>
      </c>
    </row>
    <row r="137" spans="1:10" s="3" customFormat="1" ht="12" x14ac:dyDescent="0.2">
      <c r="A137" s="381"/>
      <c r="B137" s="382"/>
      <c r="C137" s="382"/>
      <c r="D137" s="382"/>
      <c r="E137" s="382"/>
      <c r="F137" s="382"/>
      <c r="G137" s="382"/>
      <c r="H137" s="382"/>
      <c r="I137" s="382"/>
      <c r="J137" s="382"/>
    </row>
    <row r="138" spans="1:10" s="3" customFormat="1" ht="12" x14ac:dyDescent="0.2">
      <c r="A138" s="95" t="s">
        <v>39</v>
      </c>
      <c r="B138" s="380" t="s">
        <v>40</v>
      </c>
      <c r="C138" s="380"/>
      <c r="D138" s="380"/>
      <c r="E138" s="380"/>
      <c r="F138" s="380"/>
      <c r="G138" s="380"/>
      <c r="H138" s="380"/>
      <c r="I138" s="380"/>
      <c r="J138" s="380"/>
    </row>
    <row r="139" spans="1:10" s="3" customFormat="1" ht="12" x14ac:dyDescent="0.2">
      <c r="A139" s="79"/>
      <c r="B139" s="374" t="s">
        <v>186</v>
      </c>
      <c r="C139" s="374"/>
      <c r="D139" s="374"/>
      <c r="E139" s="79" t="s">
        <v>125</v>
      </c>
      <c r="F139" s="98"/>
      <c r="G139" s="81"/>
      <c r="H139" s="81"/>
      <c r="I139" s="82"/>
      <c r="J139" s="90"/>
    </row>
    <row r="140" spans="1:10" s="3" customFormat="1" ht="24" customHeight="1" x14ac:dyDescent="0.2">
      <c r="A140" s="79" t="s">
        <v>41</v>
      </c>
      <c r="B140" s="379" t="s">
        <v>351</v>
      </c>
      <c r="C140" s="379"/>
      <c r="D140" s="379"/>
      <c r="E140" s="79" t="s">
        <v>9</v>
      </c>
      <c r="F140" s="91">
        <v>81.8</v>
      </c>
      <c r="G140" s="255"/>
      <c r="H140" s="81">
        <v>0</v>
      </c>
      <c r="I140" s="82">
        <f>$H$12</f>
        <v>0</v>
      </c>
      <c r="J140" s="90">
        <v>0</v>
      </c>
    </row>
    <row r="141" spans="1:10" s="3" customFormat="1" ht="12" x14ac:dyDescent="0.2">
      <c r="A141" s="79"/>
      <c r="B141" s="374" t="s">
        <v>6</v>
      </c>
      <c r="C141" s="374"/>
      <c r="D141" s="374"/>
      <c r="E141" s="84"/>
      <c r="F141" s="89"/>
      <c r="G141" s="81"/>
      <c r="H141" s="86">
        <v>0</v>
      </c>
      <c r="I141" s="86"/>
      <c r="J141" s="87">
        <v>0</v>
      </c>
    </row>
    <row r="142" spans="1:10" s="3" customFormat="1" ht="12" x14ac:dyDescent="0.2">
      <c r="A142" s="95" t="s">
        <v>42</v>
      </c>
      <c r="B142" s="380" t="s">
        <v>43</v>
      </c>
      <c r="C142" s="380"/>
      <c r="D142" s="380"/>
      <c r="E142" s="380"/>
      <c r="F142" s="380"/>
      <c r="G142" s="380"/>
      <c r="H142" s="380"/>
      <c r="I142" s="380"/>
      <c r="J142" s="380"/>
    </row>
    <row r="143" spans="1:10" s="3" customFormat="1" ht="12" x14ac:dyDescent="0.2">
      <c r="A143" s="79"/>
      <c r="B143" s="374" t="s">
        <v>467</v>
      </c>
      <c r="C143" s="374"/>
      <c r="D143" s="374"/>
      <c r="E143" s="99"/>
      <c r="F143" s="99"/>
      <c r="G143" s="81"/>
      <c r="H143" s="81"/>
      <c r="I143" s="82"/>
      <c r="J143" s="90"/>
    </row>
    <row r="144" spans="1:10" s="3" customFormat="1" ht="24" customHeight="1" x14ac:dyDescent="0.2">
      <c r="A144" s="79" t="s">
        <v>44</v>
      </c>
      <c r="B144" s="379" t="s">
        <v>231</v>
      </c>
      <c r="C144" s="379"/>
      <c r="D144" s="379"/>
      <c r="E144" s="79" t="s">
        <v>173</v>
      </c>
      <c r="F144" s="91">
        <v>20</v>
      </c>
      <c r="G144" s="255"/>
      <c r="H144" s="81">
        <v>0</v>
      </c>
      <c r="I144" s="82">
        <f>$H$13</f>
        <v>0</v>
      </c>
      <c r="J144" s="90">
        <v>0</v>
      </c>
    </row>
    <row r="145" spans="1:10" s="3" customFormat="1" ht="23.25" customHeight="1" x14ac:dyDescent="0.2">
      <c r="A145" s="79" t="s">
        <v>83</v>
      </c>
      <c r="B145" s="375" t="s">
        <v>222</v>
      </c>
      <c r="C145" s="376"/>
      <c r="D145" s="377"/>
      <c r="E145" s="133" t="s">
        <v>173</v>
      </c>
      <c r="F145" s="134">
        <v>4</v>
      </c>
      <c r="G145" s="257"/>
      <c r="H145" s="135">
        <v>0</v>
      </c>
      <c r="I145" s="136">
        <f>$H$13</f>
        <v>0</v>
      </c>
      <c r="J145" s="90">
        <v>0</v>
      </c>
    </row>
    <row r="146" spans="1:10" s="3" customFormat="1" ht="12" x14ac:dyDescent="0.2">
      <c r="A146" s="133"/>
      <c r="B146" s="374" t="s">
        <v>127</v>
      </c>
      <c r="C146" s="374"/>
      <c r="D146" s="374"/>
      <c r="E146" s="100"/>
      <c r="F146" s="86"/>
      <c r="G146" s="86"/>
      <c r="H146" s="86"/>
      <c r="I146" s="82"/>
      <c r="J146" s="90"/>
    </row>
    <row r="147" spans="1:10" s="3" customFormat="1" ht="12" x14ac:dyDescent="0.2">
      <c r="A147" s="79" t="s">
        <v>84</v>
      </c>
      <c r="B147" s="379" t="s">
        <v>475</v>
      </c>
      <c r="C147" s="379"/>
      <c r="D147" s="379"/>
      <c r="E147" s="79" t="s">
        <v>173</v>
      </c>
      <c r="F147" s="91">
        <v>2</v>
      </c>
      <c r="G147" s="255"/>
      <c r="H147" s="81">
        <v>0</v>
      </c>
      <c r="I147" s="82">
        <f>$H$13</f>
        <v>0</v>
      </c>
      <c r="J147" s="90">
        <v>0</v>
      </c>
    </row>
    <row r="148" spans="1:10" s="3" customFormat="1" ht="24" customHeight="1" x14ac:dyDescent="0.2">
      <c r="A148" s="79" t="s">
        <v>85</v>
      </c>
      <c r="B148" s="378" t="s">
        <v>470</v>
      </c>
      <c r="C148" s="378"/>
      <c r="D148" s="378"/>
      <c r="E148" s="79" t="s">
        <v>173</v>
      </c>
      <c r="F148" s="91">
        <v>1</v>
      </c>
      <c r="G148" s="255"/>
      <c r="H148" s="81">
        <v>0</v>
      </c>
      <c r="I148" s="82">
        <f>$H$13</f>
        <v>0</v>
      </c>
      <c r="J148" s="90">
        <v>0</v>
      </c>
    </row>
    <row r="149" spans="1:10" s="3" customFormat="1" ht="12" x14ac:dyDescent="0.2">
      <c r="A149" s="79" t="s">
        <v>86</v>
      </c>
      <c r="B149" s="379" t="s">
        <v>471</v>
      </c>
      <c r="C149" s="379"/>
      <c r="D149" s="379"/>
      <c r="E149" s="79" t="s">
        <v>173</v>
      </c>
      <c r="F149" s="91">
        <v>1</v>
      </c>
      <c r="G149" s="255"/>
      <c r="H149" s="81">
        <v>0</v>
      </c>
      <c r="I149" s="82">
        <f>$H$13</f>
        <v>0</v>
      </c>
      <c r="J149" s="90">
        <v>0</v>
      </c>
    </row>
    <row r="150" spans="1:10" s="3" customFormat="1" ht="12" customHeight="1" x14ac:dyDescent="0.2">
      <c r="A150" s="79" t="s">
        <v>87</v>
      </c>
      <c r="B150" s="402" t="s">
        <v>473</v>
      </c>
      <c r="C150" s="403"/>
      <c r="D150" s="404"/>
      <c r="E150" s="79" t="s">
        <v>173</v>
      </c>
      <c r="F150" s="91">
        <v>1</v>
      </c>
      <c r="G150" s="255"/>
      <c r="H150" s="81">
        <v>0</v>
      </c>
      <c r="I150" s="82">
        <f>$H$13</f>
        <v>0</v>
      </c>
      <c r="J150" s="90">
        <v>0</v>
      </c>
    </row>
    <row r="151" spans="1:10" s="3" customFormat="1" ht="12" x14ac:dyDescent="0.2">
      <c r="A151" s="79" t="s">
        <v>88</v>
      </c>
      <c r="B151" s="375" t="s">
        <v>210</v>
      </c>
      <c r="C151" s="376"/>
      <c r="D151" s="377"/>
      <c r="E151" s="79" t="s">
        <v>173</v>
      </c>
      <c r="F151" s="91">
        <v>12</v>
      </c>
      <c r="G151" s="255"/>
      <c r="H151" s="81">
        <v>0</v>
      </c>
      <c r="I151" s="82">
        <f>$H$13</f>
        <v>0</v>
      </c>
      <c r="J151" s="90">
        <v>0</v>
      </c>
    </row>
    <row r="152" spans="1:10" s="3" customFormat="1" ht="12" x14ac:dyDescent="0.2">
      <c r="A152" s="79"/>
      <c r="B152" s="374" t="s">
        <v>129</v>
      </c>
      <c r="C152" s="374"/>
      <c r="D152" s="374"/>
      <c r="E152" s="100"/>
      <c r="F152" s="86"/>
      <c r="G152" s="86"/>
      <c r="H152" s="86"/>
      <c r="I152" s="82"/>
      <c r="J152" s="90"/>
    </row>
    <row r="153" spans="1:10" s="3" customFormat="1" ht="12" x14ac:dyDescent="0.2">
      <c r="A153" s="79" t="s">
        <v>89</v>
      </c>
      <c r="B153" s="379" t="s">
        <v>195</v>
      </c>
      <c r="C153" s="379"/>
      <c r="D153" s="379"/>
      <c r="E153" s="79" t="s">
        <v>173</v>
      </c>
      <c r="F153" s="91">
        <v>4</v>
      </c>
      <c r="G153" s="255"/>
      <c r="H153" s="81">
        <v>0</v>
      </c>
      <c r="I153" s="82">
        <f>$H$13</f>
        <v>0</v>
      </c>
      <c r="J153" s="90">
        <v>0</v>
      </c>
    </row>
    <row r="154" spans="1:10" s="3" customFormat="1" ht="12" x14ac:dyDescent="0.2">
      <c r="A154" s="79" t="s">
        <v>90</v>
      </c>
      <c r="B154" s="379" t="s">
        <v>220</v>
      </c>
      <c r="C154" s="379"/>
      <c r="D154" s="379"/>
      <c r="E154" s="79" t="s">
        <v>173</v>
      </c>
      <c r="F154" s="91">
        <v>5</v>
      </c>
      <c r="G154" s="255"/>
      <c r="H154" s="81">
        <v>0</v>
      </c>
      <c r="I154" s="82">
        <f>$H$13</f>
        <v>0</v>
      </c>
      <c r="J154" s="90">
        <v>0</v>
      </c>
    </row>
    <row r="155" spans="1:10" s="3" customFormat="1" ht="12" x14ac:dyDescent="0.2">
      <c r="A155" s="79"/>
      <c r="B155" s="374" t="s">
        <v>130</v>
      </c>
      <c r="C155" s="374"/>
      <c r="D155" s="374"/>
      <c r="E155" s="100"/>
      <c r="F155" s="86"/>
      <c r="G155" s="86"/>
      <c r="H155" s="86"/>
      <c r="I155" s="82"/>
      <c r="J155" s="90"/>
    </row>
    <row r="156" spans="1:10" s="3" customFormat="1" ht="12" customHeight="1" x14ac:dyDescent="0.2">
      <c r="A156" s="79" t="s">
        <v>91</v>
      </c>
      <c r="B156" s="375" t="s">
        <v>502</v>
      </c>
      <c r="C156" s="376"/>
      <c r="D156" s="377"/>
      <c r="E156" s="79" t="s">
        <v>173</v>
      </c>
      <c r="F156" s="91">
        <v>403</v>
      </c>
      <c r="G156" s="255"/>
      <c r="H156" s="81">
        <v>0</v>
      </c>
      <c r="I156" s="82">
        <f>$H$13</f>
        <v>0</v>
      </c>
      <c r="J156" s="90">
        <v>0</v>
      </c>
    </row>
    <row r="157" spans="1:10" s="3" customFormat="1" ht="24" customHeight="1" x14ac:dyDescent="0.2">
      <c r="A157" s="79" t="s">
        <v>92</v>
      </c>
      <c r="B157" s="375" t="s">
        <v>244</v>
      </c>
      <c r="C157" s="376"/>
      <c r="D157" s="377"/>
      <c r="E157" s="79" t="s">
        <v>173</v>
      </c>
      <c r="F157" s="91">
        <v>4</v>
      </c>
      <c r="G157" s="255"/>
      <c r="H157" s="81">
        <v>0</v>
      </c>
      <c r="I157" s="82">
        <f>$H$13</f>
        <v>0</v>
      </c>
      <c r="J157" s="90">
        <v>0</v>
      </c>
    </row>
    <row r="158" spans="1:10" s="3" customFormat="1" ht="12" x14ac:dyDescent="0.2">
      <c r="A158" s="79"/>
      <c r="B158" s="384" t="s">
        <v>128</v>
      </c>
      <c r="C158" s="385"/>
      <c r="D158" s="386"/>
      <c r="E158" s="100"/>
      <c r="F158" s="86"/>
      <c r="G158" s="86"/>
      <c r="H158" s="86"/>
      <c r="I158" s="82"/>
      <c r="J158" s="90"/>
    </row>
    <row r="159" spans="1:10" s="3" customFormat="1" ht="12" x14ac:dyDescent="0.2">
      <c r="A159" s="79" t="s">
        <v>93</v>
      </c>
      <c r="B159" s="379" t="s">
        <v>199</v>
      </c>
      <c r="C159" s="379"/>
      <c r="D159" s="379"/>
      <c r="E159" s="79" t="s">
        <v>173</v>
      </c>
      <c r="F159" s="91">
        <v>8</v>
      </c>
      <c r="G159" s="255"/>
      <c r="H159" s="81">
        <v>0</v>
      </c>
      <c r="I159" s="82">
        <f>$H$13</f>
        <v>0</v>
      </c>
      <c r="J159" s="90">
        <v>0</v>
      </c>
    </row>
    <row r="160" spans="1:10" s="3" customFormat="1" ht="24" customHeight="1" x14ac:dyDescent="0.2">
      <c r="A160" s="79" t="s">
        <v>94</v>
      </c>
      <c r="B160" s="379" t="s">
        <v>500</v>
      </c>
      <c r="C160" s="379"/>
      <c r="D160" s="379"/>
      <c r="E160" s="79" t="s">
        <v>173</v>
      </c>
      <c r="F160" s="91">
        <v>71</v>
      </c>
      <c r="G160" s="255"/>
      <c r="H160" s="81">
        <v>0</v>
      </c>
      <c r="I160" s="82">
        <f>$H$13</f>
        <v>0</v>
      </c>
      <c r="J160" s="90">
        <v>0</v>
      </c>
    </row>
    <row r="161" spans="1:10" s="3" customFormat="1" ht="24" customHeight="1" x14ac:dyDescent="0.2">
      <c r="A161" s="79" t="s">
        <v>95</v>
      </c>
      <c r="B161" s="375" t="s">
        <v>498</v>
      </c>
      <c r="C161" s="376"/>
      <c r="D161" s="377"/>
      <c r="E161" s="79" t="s">
        <v>173</v>
      </c>
      <c r="F161" s="91">
        <v>3</v>
      </c>
      <c r="G161" s="255"/>
      <c r="H161" s="81">
        <v>0</v>
      </c>
      <c r="I161" s="82">
        <f>$H$13</f>
        <v>0</v>
      </c>
      <c r="J161" s="90">
        <v>0</v>
      </c>
    </row>
    <row r="162" spans="1:10" s="3" customFormat="1" ht="12" customHeight="1" x14ac:dyDescent="0.2">
      <c r="A162" s="78"/>
      <c r="B162" s="384" t="s">
        <v>501</v>
      </c>
      <c r="C162" s="385"/>
      <c r="D162" s="386"/>
      <c r="E162" s="79"/>
      <c r="F162" s="91"/>
      <c r="G162" s="81"/>
      <c r="H162" s="81"/>
      <c r="I162" s="82"/>
      <c r="J162" s="90"/>
    </row>
    <row r="163" spans="1:10" s="3" customFormat="1" ht="24" customHeight="1" x14ac:dyDescent="0.2">
      <c r="A163" s="78" t="s">
        <v>96</v>
      </c>
      <c r="B163" s="375" t="s">
        <v>497</v>
      </c>
      <c r="C163" s="376"/>
      <c r="D163" s="377"/>
      <c r="E163" s="79" t="s">
        <v>173</v>
      </c>
      <c r="F163" s="91">
        <v>2</v>
      </c>
      <c r="G163" s="255"/>
      <c r="H163" s="81">
        <v>0</v>
      </c>
      <c r="I163" s="82">
        <f>$H$13</f>
        <v>0</v>
      </c>
      <c r="J163" s="90">
        <v>0</v>
      </c>
    </row>
    <row r="164" spans="1:10" s="3" customFormat="1" ht="12" x14ac:dyDescent="0.2">
      <c r="A164" s="79"/>
      <c r="B164" s="374" t="s">
        <v>131</v>
      </c>
      <c r="C164" s="374"/>
      <c r="D164" s="374"/>
      <c r="E164" s="100"/>
      <c r="F164" s="86"/>
      <c r="G164" s="86"/>
      <c r="H164" s="86"/>
      <c r="I164" s="82"/>
      <c r="J164" s="90"/>
    </row>
    <row r="165" spans="1:10" s="3" customFormat="1" ht="12" x14ac:dyDescent="0.2">
      <c r="A165" s="79" t="s">
        <v>97</v>
      </c>
      <c r="B165" s="379" t="s">
        <v>324</v>
      </c>
      <c r="C165" s="379"/>
      <c r="D165" s="379"/>
      <c r="E165" s="79" t="s">
        <v>173</v>
      </c>
      <c r="F165" s="91">
        <v>28</v>
      </c>
      <c r="G165" s="255"/>
      <c r="H165" s="81">
        <v>0</v>
      </c>
      <c r="I165" s="82">
        <f t="shared" ref="I165:I193" si="6">$H$13</f>
        <v>0</v>
      </c>
      <c r="J165" s="90">
        <v>0</v>
      </c>
    </row>
    <row r="166" spans="1:10" s="3" customFormat="1" ht="12" x14ac:dyDescent="0.2">
      <c r="A166" s="79" t="s">
        <v>98</v>
      </c>
      <c r="B166" s="375" t="s">
        <v>325</v>
      </c>
      <c r="C166" s="376"/>
      <c r="D166" s="377"/>
      <c r="E166" s="79" t="s">
        <v>173</v>
      </c>
      <c r="F166" s="91">
        <v>12</v>
      </c>
      <c r="G166" s="255"/>
      <c r="H166" s="81">
        <v>0</v>
      </c>
      <c r="I166" s="82">
        <f t="shared" si="6"/>
        <v>0</v>
      </c>
      <c r="J166" s="90">
        <v>0</v>
      </c>
    </row>
    <row r="167" spans="1:10" s="3" customFormat="1" ht="12" x14ac:dyDescent="0.2">
      <c r="A167" s="79" t="s">
        <v>99</v>
      </c>
      <c r="B167" s="375" t="s">
        <v>326</v>
      </c>
      <c r="C167" s="376"/>
      <c r="D167" s="377"/>
      <c r="E167" s="79" t="s">
        <v>173</v>
      </c>
      <c r="F167" s="91">
        <v>9</v>
      </c>
      <c r="G167" s="255"/>
      <c r="H167" s="81">
        <v>0</v>
      </c>
      <c r="I167" s="82">
        <f t="shared" si="6"/>
        <v>0</v>
      </c>
      <c r="J167" s="90">
        <v>0</v>
      </c>
    </row>
    <row r="168" spans="1:10" s="3" customFormat="1" ht="12" x14ac:dyDescent="0.2">
      <c r="A168" s="79" t="s">
        <v>100</v>
      </c>
      <c r="B168" s="375" t="s">
        <v>327</v>
      </c>
      <c r="C168" s="376"/>
      <c r="D168" s="377"/>
      <c r="E168" s="79" t="s">
        <v>173</v>
      </c>
      <c r="F168" s="91">
        <v>2</v>
      </c>
      <c r="G168" s="255"/>
      <c r="H168" s="81">
        <v>0</v>
      </c>
      <c r="I168" s="82">
        <f t="shared" si="6"/>
        <v>0</v>
      </c>
      <c r="J168" s="90">
        <v>0</v>
      </c>
    </row>
    <row r="169" spans="1:10" s="3" customFormat="1" ht="12" x14ac:dyDescent="0.2">
      <c r="A169" s="79" t="s">
        <v>101</v>
      </c>
      <c r="B169" s="375" t="s">
        <v>328</v>
      </c>
      <c r="C169" s="376"/>
      <c r="D169" s="377"/>
      <c r="E169" s="79" t="s">
        <v>173</v>
      </c>
      <c r="F169" s="91">
        <v>13</v>
      </c>
      <c r="G169" s="255"/>
      <c r="H169" s="81">
        <v>0</v>
      </c>
      <c r="I169" s="82">
        <f t="shared" si="6"/>
        <v>0</v>
      </c>
      <c r="J169" s="90">
        <v>0</v>
      </c>
    </row>
    <row r="170" spans="1:10" s="3" customFormat="1" ht="12" x14ac:dyDescent="0.2">
      <c r="A170" s="79" t="s">
        <v>102</v>
      </c>
      <c r="B170" s="375" t="s">
        <v>329</v>
      </c>
      <c r="C170" s="376"/>
      <c r="D170" s="377"/>
      <c r="E170" s="79" t="s">
        <v>173</v>
      </c>
      <c r="F170" s="91">
        <v>31</v>
      </c>
      <c r="G170" s="255"/>
      <c r="H170" s="81">
        <v>0</v>
      </c>
      <c r="I170" s="82">
        <f t="shared" si="6"/>
        <v>0</v>
      </c>
      <c r="J170" s="90">
        <v>0</v>
      </c>
    </row>
    <row r="171" spans="1:10" s="3" customFormat="1" ht="12" x14ac:dyDescent="0.2">
      <c r="A171" s="79" t="s">
        <v>103</v>
      </c>
      <c r="B171" s="379" t="s">
        <v>223</v>
      </c>
      <c r="C171" s="379" t="s">
        <v>174</v>
      </c>
      <c r="D171" s="379" t="s">
        <v>174</v>
      </c>
      <c r="E171" s="79" t="s">
        <v>173</v>
      </c>
      <c r="F171" s="91">
        <v>2</v>
      </c>
      <c r="G171" s="255"/>
      <c r="H171" s="81">
        <v>0</v>
      </c>
      <c r="I171" s="82">
        <f t="shared" si="6"/>
        <v>0</v>
      </c>
      <c r="J171" s="90">
        <v>0</v>
      </c>
    </row>
    <row r="172" spans="1:10" s="3" customFormat="1" ht="12" x14ac:dyDescent="0.2">
      <c r="A172" s="79" t="s">
        <v>104</v>
      </c>
      <c r="B172" s="375" t="s">
        <v>330</v>
      </c>
      <c r="C172" s="376"/>
      <c r="D172" s="377"/>
      <c r="E172" s="79" t="s">
        <v>173</v>
      </c>
      <c r="F172" s="91">
        <v>31</v>
      </c>
      <c r="G172" s="255"/>
      <c r="H172" s="81">
        <v>0</v>
      </c>
      <c r="I172" s="82">
        <f t="shared" si="6"/>
        <v>0</v>
      </c>
      <c r="J172" s="90">
        <v>0</v>
      </c>
    </row>
    <row r="173" spans="1:10" s="3" customFormat="1" ht="12" x14ac:dyDescent="0.2">
      <c r="A173" s="79" t="s">
        <v>105</v>
      </c>
      <c r="B173" s="375" t="s">
        <v>331</v>
      </c>
      <c r="C173" s="376"/>
      <c r="D173" s="377"/>
      <c r="E173" s="79" t="s">
        <v>173</v>
      </c>
      <c r="F173" s="91">
        <v>2</v>
      </c>
      <c r="G173" s="255"/>
      <c r="H173" s="81">
        <v>0</v>
      </c>
      <c r="I173" s="82">
        <f t="shared" si="6"/>
        <v>0</v>
      </c>
      <c r="J173" s="90">
        <v>0</v>
      </c>
    </row>
    <row r="174" spans="1:10" s="3" customFormat="1" ht="12" x14ac:dyDescent="0.2">
      <c r="A174" s="79" t="s">
        <v>106</v>
      </c>
      <c r="B174" s="375" t="s">
        <v>332</v>
      </c>
      <c r="C174" s="376"/>
      <c r="D174" s="377"/>
      <c r="E174" s="79" t="s">
        <v>173</v>
      </c>
      <c r="F174" s="91">
        <v>2</v>
      </c>
      <c r="G174" s="255"/>
      <c r="H174" s="81">
        <v>0</v>
      </c>
      <c r="I174" s="82">
        <f t="shared" si="6"/>
        <v>0</v>
      </c>
      <c r="J174" s="90">
        <v>0</v>
      </c>
    </row>
    <row r="175" spans="1:10" s="3" customFormat="1" ht="12" x14ac:dyDescent="0.2">
      <c r="A175" s="79" t="s">
        <v>107</v>
      </c>
      <c r="B175" s="379" t="s">
        <v>400</v>
      </c>
      <c r="C175" s="379"/>
      <c r="D175" s="379"/>
      <c r="E175" s="79" t="s">
        <v>173</v>
      </c>
      <c r="F175" s="91">
        <v>10</v>
      </c>
      <c r="G175" s="255"/>
      <c r="H175" s="81">
        <v>0</v>
      </c>
      <c r="I175" s="82">
        <f t="shared" si="6"/>
        <v>0</v>
      </c>
      <c r="J175" s="90">
        <v>0</v>
      </c>
    </row>
    <row r="176" spans="1:10" s="3" customFormat="1" ht="12" x14ac:dyDescent="0.2">
      <c r="A176" s="79" t="s">
        <v>108</v>
      </c>
      <c r="B176" s="375" t="s">
        <v>333</v>
      </c>
      <c r="C176" s="376"/>
      <c r="D176" s="377"/>
      <c r="E176" s="79" t="s">
        <v>173</v>
      </c>
      <c r="F176" s="91">
        <v>87</v>
      </c>
      <c r="G176" s="255"/>
      <c r="H176" s="81">
        <v>0</v>
      </c>
      <c r="I176" s="82">
        <f t="shared" si="6"/>
        <v>0</v>
      </c>
      <c r="J176" s="90">
        <v>0</v>
      </c>
    </row>
    <row r="177" spans="1:10" s="3" customFormat="1" ht="12" x14ac:dyDescent="0.2">
      <c r="A177" s="79" t="s">
        <v>109</v>
      </c>
      <c r="B177" s="375" t="s">
        <v>334</v>
      </c>
      <c r="C177" s="376"/>
      <c r="D177" s="377"/>
      <c r="E177" s="79" t="s">
        <v>173</v>
      </c>
      <c r="F177" s="91">
        <v>21</v>
      </c>
      <c r="G177" s="255"/>
      <c r="H177" s="81">
        <v>0</v>
      </c>
      <c r="I177" s="82">
        <f t="shared" si="6"/>
        <v>0</v>
      </c>
      <c r="J177" s="90">
        <v>0</v>
      </c>
    </row>
    <row r="178" spans="1:10" s="3" customFormat="1" ht="12" x14ac:dyDescent="0.2">
      <c r="A178" s="79" t="s">
        <v>110</v>
      </c>
      <c r="B178" s="375" t="s">
        <v>335</v>
      </c>
      <c r="C178" s="376"/>
      <c r="D178" s="377"/>
      <c r="E178" s="79" t="s">
        <v>173</v>
      </c>
      <c r="F178" s="91">
        <v>48</v>
      </c>
      <c r="G178" s="255"/>
      <c r="H178" s="81">
        <v>0</v>
      </c>
      <c r="I178" s="82">
        <f t="shared" si="6"/>
        <v>0</v>
      </c>
      <c r="J178" s="90">
        <v>0</v>
      </c>
    </row>
    <row r="179" spans="1:10" s="3" customFormat="1" ht="12" x14ac:dyDescent="0.2">
      <c r="A179" s="79" t="s">
        <v>111</v>
      </c>
      <c r="B179" s="375" t="s">
        <v>336</v>
      </c>
      <c r="C179" s="376"/>
      <c r="D179" s="377"/>
      <c r="E179" s="79" t="s">
        <v>173</v>
      </c>
      <c r="F179" s="91">
        <v>54</v>
      </c>
      <c r="G179" s="255"/>
      <c r="H179" s="81">
        <v>0</v>
      </c>
      <c r="I179" s="82">
        <f t="shared" si="6"/>
        <v>0</v>
      </c>
      <c r="J179" s="90">
        <v>0</v>
      </c>
    </row>
    <row r="180" spans="1:10" s="3" customFormat="1" ht="12" customHeight="1" x14ac:dyDescent="0.2">
      <c r="A180" s="79" t="s">
        <v>112</v>
      </c>
      <c r="B180" s="375" t="s">
        <v>337</v>
      </c>
      <c r="C180" s="376"/>
      <c r="D180" s="377"/>
      <c r="E180" s="79" t="s">
        <v>173</v>
      </c>
      <c r="F180" s="91">
        <v>56</v>
      </c>
      <c r="G180" s="255"/>
      <c r="H180" s="81">
        <v>0</v>
      </c>
      <c r="I180" s="82">
        <f t="shared" si="6"/>
        <v>0</v>
      </c>
      <c r="J180" s="90">
        <v>0</v>
      </c>
    </row>
    <row r="181" spans="1:10" s="3" customFormat="1" ht="12" customHeight="1" x14ac:dyDescent="0.2">
      <c r="A181" s="79" t="s">
        <v>113</v>
      </c>
      <c r="B181" s="375" t="s">
        <v>338</v>
      </c>
      <c r="C181" s="376"/>
      <c r="D181" s="377"/>
      <c r="E181" s="79" t="s">
        <v>173</v>
      </c>
      <c r="F181" s="91">
        <v>79</v>
      </c>
      <c r="G181" s="255"/>
      <c r="H181" s="81">
        <v>0</v>
      </c>
      <c r="I181" s="82">
        <f t="shared" si="6"/>
        <v>0</v>
      </c>
      <c r="J181" s="90">
        <v>0</v>
      </c>
    </row>
    <row r="182" spans="1:10" ht="12.75" x14ac:dyDescent="0.2">
      <c r="A182" s="79" t="s">
        <v>114</v>
      </c>
      <c r="B182" s="375" t="s">
        <v>339</v>
      </c>
      <c r="C182" s="376"/>
      <c r="D182" s="377"/>
      <c r="E182" s="79" t="s">
        <v>173</v>
      </c>
      <c r="F182" s="91">
        <v>1</v>
      </c>
      <c r="G182" s="255"/>
      <c r="H182" s="81">
        <v>0</v>
      </c>
      <c r="I182" s="82">
        <f t="shared" si="6"/>
        <v>0</v>
      </c>
      <c r="J182" s="90">
        <v>0</v>
      </c>
    </row>
    <row r="183" spans="1:10" ht="12.75" x14ac:dyDescent="0.2">
      <c r="A183" s="79" t="s">
        <v>115</v>
      </c>
      <c r="B183" s="375" t="s">
        <v>340</v>
      </c>
      <c r="C183" s="376"/>
      <c r="D183" s="377"/>
      <c r="E183" s="79" t="s">
        <v>173</v>
      </c>
      <c r="F183" s="91">
        <v>7</v>
      </c>
      <c r="G183" s="255"/>
      <c r="H183" s="81">
        <v>0</v>
      </c>
      <c r="I183" s="82">
        <f t="shared" si="6"/>
        <v>0</v>
      </c>
      <c r="J183" s="90">
        <v>0</v>
      </c>
    </row>
    <row r="184" spans="1:10" ht="12.75" x14ac:dyDescent="0.2">
      <c r="A184" s="79" t="s">
        <v>116</v>
      </c>
      <c r="B184" s="375" t="s">
        <v>341</v>
      </c>
      <c r="C184" s="376"/>
      <c r="D184" s="377"/>
      <c r="E184" s="79" t="s">
        <v>173</v>
      </c>
      <c r="F184" s="91">
        <v>15</v>
      </c>
      <c r="G184" s="255"/>
      <c r="H184" s="81">
        <v>0</v>
      </c>
      <c r="I184" s="82">
        <f t="shared" si="6"/>
        <v>0</v>
      </c>
      <c r="J184" s="90">
        <v>0</v>
      </c>
    </row>
    <row r="185" spans="1:10" ht="12.75" x14ac:dyDescent="0.2">
      <c r="A185" s="79" t="s">
        <v>117</v>
      </c>
      <c r="B185" s="375" t="s">
        <v>342</v>
      </c>
      <c r="C185" s="376"/>
      <c r="D185" s="377"/>
      <c r="E185" s="79" t="s">
        <v>173</v>
      </c>
      <c r="F185" s="91">
        <v>25</v>
      </c>
      <c r="G185" s="255"/>
      <c r="H185" s="81">
        <v>0</v>
      </c>
      <c r="I185" s="82">
        <f t="shared" si="6"/>
        <v>0</v>
      </c>
      <c r="J185" s="90">
        <v>0</v>
      </c>
    </row>
    <row r="186" spans="1:10" ht="12.75" x14ac:dyDescent="0.2">
      <c r="A186" s="79" t="s">
        <v>118</v>
      </c>
      <c r="B186" s="375" t="s">
        <v>343</v>
      </c>
      <c r="C186" s="376"/>
      <c r="D186" s="377"/>
      <c r="E186" s="79" t="s">
        <v>173</v>
      </c>
      <c r="F186" s="91">
        <v>3</v>
      </c>
      <c r="G186" s="255"/>
      <c r="H186" s="81">
        <v>0</v>
      </c>
      <c r="I186" s="82">
        <f t="shared" si="6"/>
        <v>0</v>
      </c>
      <c r="J186" s="90">
        <v>0</v>
      </c>
    </row>
    <row r="187" spans="1:10" ht="12.75" x14ac:dyDescent="0.2">
      <c r="A187" s="79" t="s">
        <v>119</v>
      </c>
      <c r="B187" s="375" t="s">
        <v>344</v>
      </c>
      <c r="C187" s="376"/>
      <c r="D187" s="377"/>
      <c r="E187" s="79" t="s">
        <v>173</v>
      </c>
      <c r="F187" s="91">
        <v>6</v>
      </c>
      <c r="G187" s="255"/>
      <c r="H187" s="81">
        <v>0</v>
      </c>
      <c r="I187" s="82">
        <f t="shared" si="6"/>
        <v>0</v>
      </c>
      <c r="J187" s="90">
        <v>0</v>
      </c>
    </row>
    <row r="188" spans="1:10" ht="12.75" x14ac:dyDescent="0.2">
      <c r="A188" s="79" t="s">
        <v>120</v>
      </c>
      <c r="B188" s="375" t="s">
        <v>345</v>
      </c>
      <c r="C188" s="376"/>
      <c r="D188" s="377"/>
      <c r="E188" s="79" t="s">
        <v>173</v>
      </c>
      <c r="F188" s="91">
        <v>10</v>
      </c>
      <c r="G188" s="255"/>
      <c r="H188" s="81">
        <v>0</v>
      </c>
      <c r="I188" s="82">
        <f t="shared" si="6"/>
        <v>0</v>
      </c>
      <c r="J188" s="90">
        <v>0</v>
      </c>
    </row>
    <row r="189" spans="1:10" ht="12.75" x14ac:dyDescent="0.2">
      <c r="A189" s="79" t="s">
        <v>121</v>
      </c>
      <c r="B189" s="375" t="s">
        <v>346</v>
      </c>
      <c r="C189" s="376"/>
      <c r="D189" s="377"/>
      <c r="E189" s="79" t="s">
        <v>173</v>
      </c>
      <c r="F189" s="91">
        <v>2</v>
      </c>
      <c r="G189" s="255"/>
      <c r="H189" s="81">
        <v>0</v>
      </c>
      <c r="I189" s="82">
        <f t="shared" si="6"/>
        <v>0</v>
      </c>
      <c r="J189" s="90">
        <v>0</v>
      </c>
    </row>
    <row r="190" spans="1:10" ht="12.75" x14ac:dyDescent="0.2">
      <c r="A190" s="79" t="s">
        <v>122</v>
      </c>
      <c r="B190" s="375" t="s">
        <v>347</v>
      </c>
      <c r="C190" s="376"/>
      <c r="D190" s="377"/>
      <c r="E190" s="79" t="s">
        <v>173</v>
      </c>
      <c r="F190" s="91">
        <v>2</v>
      </c>
      <c r="G190" s="255"/>
      <c r="H190" s="81">
        <v>0</v>
      </c>
      <c r="I190" s="82">
        <f t="shared" si="6"/>
        <v>0</v>
      </c>
      <c r="J190" s="90">
        <v>0</v>
      </c>
    </row>
    <row r="191" spans="1:10" ht="12.75" x14ac:dyDescent="0.2">
      <c r="A191" s="79" t="s">
        <v>123</v>
      </c>
      <c r="B191" s="375" t="s">
        <v>348</v>
      </c>
      <c r="C191" s="376"/>
      <c r="D191" s="377"/>
      <c r="E191" s="79" t="s">
        <v>173</v>
      </c>
      <c r="F191" s="91">
        <v>6</v>
      </c>
      <c r="G191" s="255"/>
      <c r="H191" s="81">
        <v>0</v>
      </c>
      <c r="I191" s="82">
        <f t="shared" si="6"/>
        <v>0</v>
      </c>
      <c r="J191" s="90">
        <v>0</v>
      </c>
    </row>
    <row r="192" spans="1:10" ht="12.75" x14ac:dyDescent="0.2">
      <c r="A192" s="79" t="s">
        <v>124</v>
      </c>
      <c r="B192" s="375" t="s">
        <v>349</v>
      </c>
      <c r="C192" s="376"/>
      <c r="D192" s="377"/>
      <c r="E192" s="79" t="s">
        <v>173</v>
      </c>
      <c r="F192" s="91">
        <v>3</v>
      </c>
      <c r="G192" s="255"/>
      <c r="H192" s="81">
        <v>0</v>
      </c>
      <c r="I192" s="82">
        <f t="shared" si="6"/>
        <v>0</v>
      </c>
      <c r="J192" s="90">
        <v>0</v>
      </c>
    </row>
    <row r="193" spans="1:10" ht="12.75" x14ac:dyDescent="0.2">
      <c r="A193" s="79" t="s">
        <v>499</v>
      </c>
      <c r="B193" s="375" t="s">
        <v>350</v>
      </c>
      <c r="C193" s="376"/>
      <c r="D193" s="377"/>
      <c r="E193" s="79" t="s">
        <v>173</v>
      </c>
      <c r="F193" s="91">
        <v>23</v>
      </c>
      <c r="G193" s="255"/>
      <c r="H193" s="81">
        <v>0</v>
      </c>
      <c r="I193" s="82">
        <f t="shared" si="6"/>
        <v>0</v>
      </c>
      <c r="J193" s="90">
        <v>0</v>
      </c>
    </row>
    <row r="194" spans="1:10" ht="12.75" x14ac:dyDescent="0.2">
      <c r="A194" s="79"/>
      <c r="B194" s="374" t="s">
        <v>6</v>
      </c>
      <c r="C194" s="374"/>
      <c r="D194" s="374"/>
      <c r="E194" s="79"/>
      <c r="F194" s="86"/>
      <c r="G194" s="86"/>
      <c r="H194" s="86">
        <v>0</v>
      </c>
      <c r="I194" s="81"/>
      <c r="J194" s="102">
        <v>0</v>
      </c>
    </row>
    <row r="195" spans="1:10" ht="12.75" customHeight="1" x14ac:dyDescent="0.2">
      <c r="A195" s="381"/>
      <c r="B195" s="382"/>
      <c r="C195" s="382"/>
      <c r="D195" s="382"/>
      <c r="E195" s="382"/>
      <c r="F195" s="382"/>
      <c r="G195" s="382"/>
      <c r="H195" s="382"/>
      <c r="I195" s="382"/>
      <c r="J195" s="382"/>
    </row>
    <row r="196" spans="1:10" s="3" customFormat="1" ht="12" x14ac:dyDescent="0.2">
      <c r="A196" s="95" t="s">
        <v>45</v>
      </c>
      <c r="B196" s="380" t="s">
        <v>78</v>
      </c>
      <c r="C196" s="380"/>
      <c r="D196" s="380"/>
      <c r="E196" s="380"/>
      <c r="F196" s="380"/>
      <c r="G196" s="380"/>
      <c r="H196" s="380"/>
      <c r="I196" s="380"/>
      <c r="J196" s="380"/>
    </row>
    <row r="197" spans="1:10" ht="12.75" x14ac:dyDescent="0.2">
      <c r="A197" s="172"/>
      <c r="B197" s="374" t="s">
        <v>468</v>
      </c>
      <c r="C197" s="374"/>
      <c r="D197" s="374"/>
      <c r="E197" s="131"/>
      <c r="F197" s="131"/>
      <c r="G197" s="131"/>
      <c r="H197" s="131"/>
      <c r="I197" s="131"/>
      <c r="J197" s="90"/>
    </row>
    <row r="198" spans="1:10" ht="12.75" x14ac:dyDescent="0.2">
      <c r="A198" s="79" t="s">
        <v>46</v>
      </c>
      <c r="B198" s="410" t="s">
        <v>300</v>
      </c>
      <c r="C198" s="410"/>
      <c r="D198" s="410"/>
      <c r="E198" s="103" t="s">
        <v>9</v>
      </c>
      <c r="F198" s="104">
        <v>158.72199999999998</v>
      </c>
      <c r="G198" s="255"/>
      <c r="H198" s="104">
        <v>0</v>
      </c>
      <c r="I198" s="105">
        <f>$H$12</f>
        <v>0</v>
      </c>
      <c r="J198" s="106">
        <v>0</v>
      </c>
    </row>
    <row r="199" spans="1:10" ht="12.75" x14ac:dyDescent="0.2">
      <c r="A199" s="79" t="s">
        <v>133</v>
      </c>
      <c r="B199" s="410" t="s">
        <v>301</v>
      </c>
      <c r="C199" s="410"/>
      <c r="D199" s="410"/>
      <c r="E199" s="103" t="s">
        <v>9</v>
      </c>
      <c r="F199" s="104">
        <v>158.72199999999998</v>
      </c>
      <c r="G199" s="255"/>
      <c r="H199" s="104">
        <v>0</v>
      </c>
      <c r="I199" s="105">
        <f>$H$12</f>
        <v>0</v>
      </c>
      <c r="J199" s="106">
        <v>0</v>
      </c>
    </row>
    <row r="200" spans="1:10" ht="24" customHeight="1" x14ac:dyDescent="0.2">
      <c r="A200" s="79" t="s">
        <v>302</v>
      </c>
      <c r="B200" s="410" t="s">
        <v>492</v>
      </c>
      <c r="C200" s="410"/>
      <c r="D200" s="410"/>
      <c r="E200" s="103" t="s">
        <v>9</v>
      </c>
      <c r="F200" s="104">
        <v>158.72199999999998</v>
      </c>
      <c r="G200" s="255"/>
      <c r="H200" s="104">
        <v>0</v>
      </c>
      <c r="I200" s="105">
        <f>$H$12</f>
        <v>0</v>
      </c>
      <c r="J200" s="106">
        <v>0</v>
      </c>
    </row>
    <row r="201" spans="1:10" ht="12.75" x14ac:dyDescent="0.2">
      <c r="A201" s="79" t="s">
        <v>304</v>
      </c>
      <c r="B201" s="410" t="s">
        <v>303</v>
      </c>
      <c r="C201" s="410"/>
      <c r="D201" s="410"/>
      <c r="E201" s="103" t="s">
        <v>9</v>
      </c>
      <c r="F201" s="104">
        <v>158.72199999999998</v>
      </c>
      <c r="G201" s="255"/>
      <c r="H201" s="104">
        <v>0</v>
      </c>
      <c r="I201" s="105">
        <f>$H$12</f>
        <v>0</v>
      </c>
      <c r="J201" s="106">
        <v>0</v>
      </c>
    </row>
    <row r="202" spans="1:10" ht="15" customHeight="1" x14ac:dyDescent="0.2">
      <c r="A202" s="79"/>
      <c r="B202" s="374" t="s">
        <v>6</v>
      </c>
      <c r="C202" s="374"/>
      <c r="D202" s="374"/>
      <c r="E202" s="84"/>
      <c r="F202" s="89"/>
      <c r="G202" s="81"/>
      <c r="H202" s="86">
        <v>0</v>
      </c>
      <c r="I202" s="86"/>
      <c r="J202" s="102">
        <v>0</v>
      </c>
    </row>
    <row r="203" spans="1:10" s="3" customFormat="1" ht="12" x14ac:dyDescent="0.2">
      <c r="A203" s="381"/>
      <c r="B203" s="382"/>
      <c r="C203" s="382"/>
      <c r="D203" s="382"/>
      <c r="E203" s="382"/>
      <c r="F203" s="382"/>
      <c r="G203" s="382"/>
      <c r="H203" s="382"/>
      <c r="I203" s="382"/>
      <c r="J203" s="382"/>
    </row>
    <row r="204" spans="1:10" ht="12.75" x14ac:dyDescent="0.2">
      <c r="A204" s="95" t="s">
        <v>47</v>
      </c>
      <c r="B204" s="380" t="s">
        <v>48</v>
      </c>
      <c r="C204" s="380"/>
      <c r="D204" s="380"/>
      <c r="E204" s="380"/>
      <c r="F204" s="380"/>
      <c r="G204" s="380"/>
      <c r="H204" s="380"/>
      <c r="I204" s="380"/>
      <c r="J204" s="380"/>
    </row>
    <row r="205" spans="1:10" ht="12.75" x14ac:dyDescent="0.2">
      <c r="A205" s="79" t="s">
        <v>49</v>
      </c>
      <c r="B205" s="379" t="s">
        <v>510</v>
      </c>
      <c r="C205" s="379"/>
      <c r="D205" s="379"/>
      <c r="E205" s="79"/>
      <c r="F205" s="80"/>
      <c r="G205" s="81"/>
      <c r="H205" s="81">
        <v>0</v>
      </c>
      <c r="I205" s="82"/>
      <c r="J205" s="90">
        <v>0</v>
      </c>
    </row>
    <row r="206" spans="1:10" ht="12.75" x14ac:dyDescent="0.2">
      <c r="A206" s="79"/>
      <c r="B206" s="374" t="s">
        <v>6</v>
      </c>
      <c r="C206" s="374"/>
      <c r="D206" s="374"/>
      <c r="E206" s="79"/>
      <c r="F206" s="89"/>
      <c r="G206" s="81"/>
      <c r="H206" s="86">
        <v>0</v>
      </c>
      <c r="I206" s="81"/>
      <c r="J206" s="102">
        <v>0</v>
      </c>
    </row>
    <row r="207" spans="1:10" s="3" customFormat="1" ht="12" x14ac:dyDescent="0.2">
      <c r="A207" s="381"/>
      <c r="B207" s="382"/>
      <c r="C207" s="382"/>
      <c r="D207" s="382"/>
      <c r="E207" s="382"/>
      <c r="F207" s="382"/>
      <c r="G207" s="382"/>
      <c r="H207" s="382"/>
      <c r="I207" s="382"/>
      <c r="J207" s="382"/>
    </row>
    <row r="208" spans="1:10" ht="15" customHeight="1" x14ac:dyDescent="0.2">
      <c r="A208" s="95" t="s">
        <v>50</v>
      </c>
      <c r="B208" s="380" t="s">
        <v>51</v>
      </c>
      <c r="C208" s="380"/>
      <c r="D208" s="380"/>
      <c r="E208" s="380"/>
      <c r="F208" s="380"/>
      <c r="G208" s="380"/>
      <c r="H208" s="380"/>
      <c r="I208" s="380"/>
      <c r="J208" s="380"/>
    </row>
    <row r="209" spans="1:10" ht="12.75" x14ac:dyDescent="0.2">
      <c r="A209" s="79"/>
      <c r="B209" s="374" t="s">
        <v>493</v>
      </c>
      <c r="C209" s="374"/>
      <c r="D209" s="374"/>
      <c r="E209" s="79"/>
      <c r="F209" s="80"/>
      <c r="G209" s="81"/>
      <c r="H209" s="81"/>
      <c r="I209" s="82"/>
      <c r="J209" s="90"/>
    </row>
    <row r="210" spans="1:10" ht="15" customHeight="1" x14ac:dyDescent="0.2">
      <c r="A210" s="79" t="s">
        <v>52</v>
      </c>
      <c r="B210" s="375" t="s">
        <v>495</v>
      </c>
      <c r="C210" s="376"/>
      <c r="D210" s="377"/>
      <c r="E210" s="79" t="s">
        <v>9</v>
      </c>
      <c r="F210" s="94">
        <v>421.06800000000004</v>
      </c>
      <c r="G210" s="255"/>
      <c r="H210" s="81">
        <v>0</v>
      </c>
      <c r="I210" s="82">
        <f>$H$12</f>
        <v>0</v>
      </c>
      <c r="J210" s="90">
        <v>0</v>
      </c>
    </row>
    <row r="211" spans="1:10" ht="15" customHeight="1" x14ac:dyDescent="0.2">
      <c r="A211" s="79" t="s">
        <v>134</v>
      </c>
      <c r="B211" s="375" t="s">
        <v>306</v>
      </c>
      <c r="C211" s="376"/>
      <c r="D211" s="377"/>
      <c r="E211" s="79" t="s">
        <v>9</v>
      </c>
      <c r="F211" s="94">
        <v>82.5</v>
      </c>
      <c r="G211" s="255"/>
      <c r="H211" s="81">
        <v>0</v>
      </c>
      <c r="I211" s="82">
        <f>$H$12</f>
        <v>0</v>
      </c>
      <c r="J211" s="90">
        <v>0</v>
      </c>
    </row>
    <row r="212" spans="1:10" ht="12.75" x14ac:dyDescent="0.2">
      <c r="A212" s="79" t="s">
        <v>305</v>
      </c>
      <c r="B212" s="375" t="s">
        <v>494</v>
      </c>
      <c r="C212" s="376"/>
      <c r="D212" s="377"/>
      <c r="E212" s="79" t="s">
        <v>9</v>
      </c>
      <c r="F212" s="94">
        <v>421.06800000000004</v>
      </c>
      <c r="G212" s="255"/>
      <c r="H212" s="81">
        <v>0</v>
      </c>
      <c r="I212" s="82">
        <f>$H$12</f>
        <v>0</v>
      </c>
      <c r="J212" s="90">
        <v>0</v>
      </c>
    </row>
    <row r="213" spans="1:10" customFormat="1" ht="12.75" x14ac:dyDescent="0.2">
      <c r="A213" s="103"/>
      <c r="B213" s="409" t="s">
        <v>378</v>
      </c>
      <c r="C213" s="409"/>
      <c r="D213" s="409"/>
      <c r="E213" s="107"/>
      <c r="F213" s="94"/>
      <c r="G213" s="81"/>
      <c r="H213" s="104"/>
      <c r="I213" s="105"/>
      <c r="J213" s="106"/>
    </row>
    <row r="214" spans="1:10" customFormat="1" ht="12.75" x14ac:dyDescent="0.2">
      <c r="A214" s="79" t="s">
        <v>307</v>
      </c>
      <c r="B214" s="410" t="s">
        <v>395</v>
      </c>
      <c r="C214" s="410"/>
      <c r="D214" s="410"/>
      <c r="E214" s="107" t="s">
        <v>9</v>
      </c>
      <c r="F214" s="94">
        <v>157.5</v>
      </c>
      <c r="G214" s="255"/>
      <c r="H214" s="104">
        <v>0</v>
      </c>
      <c r="I214" s="105">
        <f>$H$12</f>
        <v>0</v>
      </c>
      <c r="J214" s="106">
        <v>0</v>
      </c>
    </row>
    <row r="215" spans="1:10" customFormat="1" ht="12.75" x14ac:dyDescent="0.2">
      <c r="A215" s="79" t="s">
        <v>309</v>
      </c>
      <c r="B215" s="410" t="s">
        <v>394</v>
      </c>
      <c r="C215" s="410"/>
      <c r="D215" s="410"/>
      <c r="E215" s="107" t="s">
        <v>9</v>
      </c>
      <c r="F215" s="94">
        <v>157.5</v>
      </c>
      <c r="G215" s="255"/>
      <c r="H215" s="104">
        <v>0</v>
      </c>
      <c r="I215" s="105">
        <f>$H$12</f>
        <v>0</v>
      </c>
      <c r="J215" s="106">
        <v>0</v>
      </c>
    </row>
    <row r="216" spans="1:10" ht="15" customHeight="1" x14ac:dyDescent="0.2">
      <c r="A216" s="79"/>
      <c r="B216" s="374" t="s">
        <v>308</v>
      </c>
      <c r="C216" s="374"/>
      <c r="D216" s="374"/>
      <c r="E216" s="79"/>
      <c r="F216" s="91"/>
      <c r="G216" s="81"/>
      <c r="H216" s="81"/>
      <c r="I216" s="82"/>
      <c r="J216" s="90"/>
    </row>
    <row r="217" spans="1:10" ht="24" customHeight="1" x14ac:dyDescent="0.2">
      <c r="A217" s="79" t="s">
        <v>310</v>
      </c>
      <c r="B217" s="375" t="s">
        <v>391</v>
      </c>
      <c r="C217" s="376"/>
      <c r="D217" s="377"/>
      <c r="E217" s="79" t="s">
        <v>9</v>
      </c>
      <c r="F217" s="94">
        <v>355.04938169546256</v>
      </c>
      <c r="G217" s="255"/>
      <c r="H217" s="81">
        <v>0</v>
      </c>
      <c r="I217" s="82">
        <f>$H$12</f>
        <v>0</v>
      </c>
      <c r="J217" s="90">
        <v>0</v>
      </c>
    </row>
    <row r="218" spans="1:10" ht="12.75" x14ac:dyDescent="0.2">
      <c r="A218" s="79" t="s">
        <v>311</v>
      </c>
      <c r="B218" s="375" t="s">
        <v>392</v>
      </c>
      <c r="C218" s="376"/>
      <c r="D218" s="377"/>
      <c r="E218" s="79" t="s">
        <v>9</v>
      </c>
      <c r="F218" s="94">
        <v>355.04938169546256</v>
      </c>
      <c r="G218" s="255"/>
      <c r="H218" s="81">
        <v>0</v>
      </c>
      <c r="I218" s="82">
        <f>$H$12</f>
        <v>0</v>
      </c>
      <c r="J218" s="90">
        <v>0</v>
      </c>
    </row>
    <row r="219" spans="1:10" ht="12.75" x14ac:dyDescent="0.2">
      <c r="A219" s="81"/>
      <c r="B219" s="408" t="s">
        <v>6</v>
      </c>
      <c r="C219" s="408"/>
      <c r="D219" s="408"/>
      <c r="E219" s="81"/>
      <c r="F219" s="81"/>
      <c r="G219" s="81"/>
      <c r="H219" s="86">
        <v>0</v>
      </c>
      <c r="I219" s="81"/>
      <c r="J219" s="87">
        <v>0</v>
      </c>
    </row>
    <row r="220" spans="1:10" s="3" customFormat="1" ht="12" x14ac:dyDescent="0.2">
      <c r="A220" s="381"/>
      <c r="B220" s="382"/>
      <c r="C220" s="382"/>
      <c r="D220" s="382"/>
      <c r="E220" s="382"/>
      <c r="F220" s="382"/>
      <c r="G220" s="382"/>
      <c r="H220" s="382"/>
      <c r="I220" s="382"/>
      <c r="J220" s="382"/>
    </row>
    <row r="221" spans="1:10" ht="15" customHeight="1" x14ac:dyDescent="0.2">
      <c r="A221" s="95" t="s">
        <v>53</v>
      </c>
      <c r="B221" s="380" t="s">
        <v>54</v>
      </c>
      <c r="C221" s="380"/>
      <c r="D221" s="380"/>
      <c r="E221" s="380"/>
      <c r="F221" s="380"/>
      <c r="G221" s="380"/>
      <c r="H221" s="380"/>
      <c r="I221" s="380"/>
      <c r="J221" s="380"/>
    </row>
    <row r="222" spans="1:10" ht="15" customHeight="1" x14ac:dyDescent="0.2">
      <c r="A222" s="79" t="s">
        <v>55</v>
      </c>
      <c r="B222" s="375" t="s">
        <v>237</v>
      </c>
      <c r="C222" s="376"/>
      <c r="D222" s="377"/>
      <c r="E222" s="79" t="s">
        <v>173</v>
      </c>
      <c r="F222" s="93">
        <v>2</v>
      </c>
      <c r="G222" s="255"/>
      <c r="H222" s="81">
        <v>0</v>
      </c>
      <c r="I222" s="82">
        <f>$H$13</f>
        <v>0</v>
      </c>
      <c r="J222" s="90">
        <v>0</v>
      </c>
    </row>
    <row r="223" spans="1:10" ht="15" customHeight="1" x14ac:dyDescent="0.2">
      <c r="A223" s="79" t="s">
        <v>313</v>
      </c>
      <c r="B223" s="375" t="s">
        <v>312</v>
      </c>
      <c r="C223" s="376"/>
      <c r="D223" s="377"/>
      <c r="E223" s="79" t="s">
        <v>187</v>
      </c>
      <c r="F223" s="93">
        <v>11.197050000000001</v>
      </c>
      <c r="G223" s="255"/>
      <c r="H223" s="81">
        <v>0</v>
      </c>
      <c r="I223" s="82">
        <f>$H$12</f>
        <v>0</v>
      </c>
      <c r="J223" s="90">
        <v>0</v>
      </c>
    </row>
    <row r="224" spans="1:10" ht="15" customHeight="1" x14ac:dyDescent="0.2">
      <c r="A224" s="79" t="s">
        <v>315</v>
      </c>
      <c r="B224" s="375" t="s">
        <v>496</v>
      </c>
      <c r="C224" s="376"/>
      <c r="D224" s="377"/>
      <c r="E224" s="79" t="s">
        <v>187</v>
      </c>
      <c r="F224" s="93">
        <v>104.16600000000001</v>
      </c>
      <c r="G224" s="255"/>
      <c r="H224" s="81">
        <v>0</v>
      </c>
      <c r="I224" s="82">
        <f>$H$12</f>
        <v>0</v>
      </c>
      <c r="J224" s="90">
        <v>0</v>
      </c>
    </row>
    <row r="225" spans="1:10" ht="12.75" x14ac:dyDescent="0.2">
      <c r="A225" s="79" t="s">
        <v>317</v>
      </c>
      <c r="B225" s="375" t="s">
        <v>365</v>
      </c>
      <c r="C225" s="376"/>
      <c r="D225" s="377"/>
      <c r="E225" s="79" t="s">
        <v>9</v>
      </c>
      <c r="F225" s="93">
        <v>2537.5450000000001</v>
      </c>
      <c r="G225" s="255"/>
      <c r="H225" s="81">
        <v>0</v>
      </c>
      <c r="I225" s="82">
        <f>$H$12</f>
        <v>0</v>
      </c>
      <c r="J225" s="90">
        <v>0</v>
      </c>
    </row>
    <row r="226" spans="1:10" ht="12.75" x14ac:dyDescent="0.2">
      <c r="A226" s="79"/>
      <c r="B226" s="374" t="s">
        <v>6</v>
      </c>
      <c r="C226" s="374"/>
      <c r="D226" s="374"/>
      <c r="E226" s="79"/>
      <c r="F226" s="89"/>
      <c r="G226" s="81"/>
      <c r="H226" s="86">
        <v>0</v>
      </c>
      <c r="I226" s="81"/>
      <c r="J226" s="87">
        <v>0</v>
      </c>
    </row>
    <row r="227" spans="1:10" s="3" customFormat="1" ht="12" x14ac:dyDescent="0.2">
      <c r="A227" s="381"/>
      <c r="B227" s="382"/>
      <c r="C227" s="382"/>
      <c r="D227" s="382"/>
      <c r="E227" s="382"/>
      <c r="F227" s="382"/>
      <c r="G227" s="382"/>
      <c r="H227" s="382"/>
      <c r="I227" s="382"/>
      <c r="J227" s="382"/>
    </row>
    <row r="228" spans="1:10" ht="15" customHeight="1" x14ac:dyDescent="0.2">
      <c r="A228" s="95" t="s">
        <v>56</v>
      </c>
      <c r="B228" s="380" t="s">
        <v>57</v>
      </c>
      <c r="C228" s="380"/>
      <c r="D228" s="380"/>
      <c r="E228" s="380"/>
      <c r="F228" s="380"/>
      <c r="G228" s="380"/>
      <c r="H228" s="380"/>
      <c r="I228" s="380"/>
      <c r="J228" s="380"/>
    </row>
    <row r="229" spans="1:10" ht="15" customHeight="1" x14ac:dyDescent="0.2">
      <c r="A229" s="79" t="s">
        <v>58</v>
      </c>
      <c r="B229" s="379" t="s">
        <v>510</v>
      </c>
      <c r="C229" s="379"/>
      <c r="D229" s="379"/>
      <c r="E229" s="79"/>
      <c r="F229" s="91"/>
      <c r="G229" s="81"/>
      <c r="H229" s="81">
        <v>0</v>
      </c>
      <c r="I229" s="82"/>
      <c r="J229" s="83">
        <v>0</v>
      </c>
    </row>
    <row r="230" spans="1:10" ht="12.75" x14ac:dyDescent="0.2">
      <c r="A230" s="79"/>
      <c r="B230" s="374" t="s">
        <v>6</v>
      </c>
      <c r="C230" s="374"/>
      <c r="D230" s="374"/>
      <c r="E230" s="79"/>
      <c r="F230" s="89"/>
      <c r="G230" s="81"/>
      <c r="H230" s="86">
        <v>0</v>
      </c>
      <c r="I230" s="81"/>
      <c r="J230" s="87">
        <v>0</v>
      </c>
    </row>
    <row r="231" spans="1:10" s="3" customFormat="1" ht="12" x14ac:dyDescent="0.2">
      <c r="A231" s="381"/>
      <c r="B231" s="382"/>
      <c r="C231" s="382"/>
      <c r="D231" s="382"/>
      <c r="E231" s="382"/>
      <c r="F231" s="382"/>
      <c r="G231" s="382"/>
      <c r="H231" s="382"/>
      <c r="I231" s="382"/>
      <c r="J231" s="382"/>
    </row>
    <row r="232" spans="1:10" ht="15" customHeight="1" x14ac:dyDescent="0.2">
      <c r="A232" s="95" t="s">
        <v>59</v>
      </c>
      <c r="B232" s="380" t="s">
        <v>60</v>
      </c>
      <c r="C232" s="380"/>
      <c r="D232" s="380"/>
      <c r="E232" s="380"/>
      <c r="F232" s="380"/>
      <c r="G232" s="380"/>
      <c r="H232" s="380"/>
      <c r="I232" s="380"/>
      <c r="J232" s="380"/>
    </row>
    <row r="233" spans="1:10" ht="12.75" x14ac:dyDescent="0.2">
      <c r="A233" s="79" t="s">
        <v>61</v>
      </c>
      <c r="B233" s="379" t="s">
        <v>510</v>
      </c>
      <c r="C233" s="379"/>
      <c r="D233" s="379"/>
      <c r="E233" s="79"/>
      <c r="F233" s="91"/>
      <c r="G233" s="81"/>
      <c r="H233" s="81">
        <v>0</v>
      </c>
      <c r="I233" s="82"/>
      <c r="J233" s="83">
        <v>0</v>
      </c>
    </row>
    <row r="234" spans="1:10" ht="12.75" x14ac:dyDescent="0.2">
      <c r="A234" s="79"/>
      <c r="B234" s="374" t="s">
        <v>6</v>
      </c>
      <c r="C234" s="374"/>
      <c r="D234" s="374"/>
      <c r="E234" s="79"/>
      <c r="F234" s="89"/>
      <c r="G234" s="81"/>
      <c r="H234" s="86">
        <v>0</v>
      </c>
      <c r="I234" s="81"/>
      <c r="J234" s="87">
        <v>0</v>
      </c>
    </row>
    <row r="235" spans="1:10" s="3" customFormat="1" ht="12" x14ac:dyDescent="0.2">
      <c r="A235" s="381"/>
      <c r="B235" s="382"/>
      <c r="C235" s="382"/>
      <c r="D235" s="382"/>
      <c r="E235" s="382"/>
      <c r="F235" s="382"/>
      <c r="G235" s="382"/>
      <c r="H235" s="382"/>
      <c r="I235" s="382"/>
      <c r="J235" s="382"/>
    </row>
    <row r="236" spans="1:10" ht="15" customHeight="1" x14ac:dyDescent="0.2">
      <c r="A236" s="95" t="s">
        <v>62</v>
      </c>
      <c r="B236" s="380" t="s">
        <v>63</v>
      </c>
      <c r="C236" s="380"/>
      <c r="D236" s="380"/>
      <c r="E236" s="380"/>
      <c r="F236" s="380"/>
      <c r="G236" s="380"/>
      <c r="H236" s="380"/>
      <c r="I236" s="380"/>
      <c r="J236" s="380"/>
    </row>
    <row r="237" spans="1:10" ht="12.75" x14ac:dyDescent="0.2">
      <c r="A237" s="79" t="s">
        <v>64</v>
      </c>
      <c r="B237" s="379" t="s">
        <v>402</v>
      </c>
      <c r="C237" s="379"/>
      <c r="D237" s="379"/>
      <c r="E237" s="79" t="s">
        <v>371</v>
      </c>
      <c r="F237" s="89">
        <v>8</v>
      </c>
      <c r="G237" s="255"/>
      <c r="H237" s="81">
        <v>0</v>
      </c>
      <c r="I237" s="82">
        <f>$H$13</f>
        <v>0</v>
      </c>
      <c r="J237" s="83">
        <v>0</v>
      </c>
    </row>
    <row r="238" spans="1:10" ht="15" customHeight="1" x14ac:dyDescent="0.2">
      <c r="A238" s="79"/>
      <c r="B238" s="374" t="s">
        <v>6</v>
      </c>
      <c r="C238" s="374"/>
      <c r="D238" s="374"/>
      <c r="E238" s="79"/>
      <c r="F238" s="89"/>
      <c r="G238" s="81"/>
      <c r="H238" s="86">
        <v>0</v>
      </c>
      <c r="I238" s="81"/>
      <c r="J238" s="87">
        <v>0</v>
      </c>
    </row>
    <row r="239" spans="1:10" s="3" customFormat="1" ht="12" x14ac:dyDescent="0.2">
      <c r="A239" s="381"/>
      <c r="B239" s="382"/>
      <c r="C239" s="382"/>
      <c r="D239" s="382"/>
      <c r="E239" s="382"/>
      <c r="F239" s="382"/>
      <c r="G239" s="382"/>
      <c r="H239" s="382"/>
      <c r="I239" s="382"/>
      <c r="J239" s="382"/>
    </row>
    <row r="240" spans="1:10" ht="15" customHeight="1" x14ac:dyDescent="0.2">
      <c r="A240" s="95" t="s">
        <v>65</v>
      </c>
      <c r="B240" s="380" t="s">
        <v>66</v>
      </c>
      <c r="C240" s="380"/>
      <c r="D240" s="380"/>
      <c r="E240" s="380"/>
      <c r="F240" s="380"/>
      <c r="G240" s="380"/>
      <c r="H240" s="380"/>
      <c r="I240" s="380"/>
      <c r="J240" s="380"/>
    </row>
    <row r="241" spans="1:10" ht="12.75" x14ac:dyDescent="0.2">
      <c r="A241" s="79" t="s">
        <v>67</v>
      </c>
      <c r="B241" s="379" t="s">
        <v>510</v>
      </c>
      <c r="C241" s="379"/>
      <c r="D241" s="379"/>
      <c r="E241" s="79"/>
      <c r="F241" s="91"/>
      <c r="G241" s="81"/>
      <c r="H241" s="81">
        <v>0</v>
      </c>
      <c r="I241" s="82"/>
      <c r="J241" s="83">
        <v>0</v>
      </c>
    </row>
    <row r="242" spans="1:10" ht="15" customHeight="1" x14ac:dyDescent="0.2">
      <c r="A242" s="79"/>
      <c r="B242" s="374" t="s">
        <v>6</v>
      </c>
      <c r="C242" s="374"/>
      <c r="D242" s="374"/>
      <c r="E242" s="79"/>
      <c r="F242" s="89"/>
      <c r="G242" s="81"/>
      <c r="H242" s="86">
        <v>0</v>
      </c>
      <c r="I242" s="81"/>
      <c r="J242" s="87">
        <v>0</v>
      </c>
    </row>
    <row r="243" spans="1:10" s="3" customFormat="1" ht="12" x14ac:dyDescent="0.2">
      <c r="A243" s="381"/>
      <c r="B243" s="382"/>
      <c r="C243" s="382"/>
      <c r="D243" s="382"/>
      <c r="E243" s="382"/>
      <c r="F243" s="382"/>
      <c r="G243" s="382"/>
      <c r="H243" s="382"/>
      <c r="I243" s="382"/>
      <c r="J243" s="382"/>
    </row>
    <row r="244" spans="1:10" ht="15" customHeight="1" x14ac:dyDescent="0.2">
      <c r="A244" s="95" t="s">
        <v>68</v>
      </c>
      <c r="B244" s="380" t="s">
        <v>69</v>
      </c>
      <c r="C244" s="380"/>
      <c r="D244" s="380"/>
      <c r="E244" s="380"/>
      <c r="F244" s="380"/>
      <c r="G244" s="380"/>
      <c r="H244" s="380"/>
      <c r="I244" s="380"/>
      <c r="J244" s="380"/>
    </row>
    <row r="245" spans="1:10" ht="15" customHeight="1" x14ac:dyDescent="0.2">
      <c r="A245" s="79" t="s">
        <v>70</v>
      </c>
      <c r="B245" s="379" t="s">
        <v>510</v>
      </c>
      <c r="C245" s="379"/>
      <c r="D245" s="379"/>
      <c r="E245" s="79"/>
      <c r="F245" s="91"/>
      <c r="G245" s="81"/>
      <c r="H245" s="81">
        <v>0</v>
      </c>
      <c r="I245" s="82"/>
      <c r="J245" s="83">
        <v>0</v>
      </c>
    </row>
    <row r="246" spans="1:10" ht="15" customHeight="1" x14ac:dyDescent="0.2">
      <c r="A246" s="79"/>
      <c r="B246" s="374" t="s">
        <v>6</v>
      </c>
      <c r="C246" s="374"/>
      <c r="D246" s="374"/>
      <c r="E246" s="79"/>
      <c r="F246" s="89"/>
      <c r="G246" s="81"/>
      <c r="H246" s="86">
        <v>0</v>
      </c>
      <c r="I246" s="81"/>
      <c r="J246" s="87">
        <v>0</v>
      </c>
    </row>
    <row r="247" spans="1:10" s="3" customFormat="1" ht="24" customHeight="1" x14ac:dyDescent="0.2">
      <c r="A247" s="381"/>
      <c r="B247" s="382"/>
      <c r="C247" s="382"/>
      <c r="D247" s="382"/>
      <c r="E247" s="382"/>
      <c r="F247" s="382"/>
      <c r="G247" s="382"/>
      <c r="H247" s="382"/>
      <c r="I247" s="382"/>
      <c r="J247" s="382"/>
    </row>
    <row r="248" spans="1:10" ht="15" customHeight="1" x14ac:dyDescent="0.2">
      <c r="A248" s="95" t="s">
        <v>71</v>
      </c>
      <c r="B248" s="380" t="s">
        <v>154</v>
      </c>
      <c r="C248" s="380"/>
      <c r="D248" s="380"/>
      <c r="E248" s="380"/>
      <c r="F248" s="380"/>
      <c r="G248" s="380"/>
      <c r="H248" s="380"/>
      <c r="I248" s="380"/>
      <c r="J248" s="380"/>
    </row>
    <row r="249" spans="1:10" ht="24" customHeight="1" x14ac:dyDescent="0.2">
      <c r="A249" s="79" t="s">
        <v>72</v>
      </c>
      <c r="B249" s="379" t="s">
        <v>316</v>
      </c>
      <c r="C249" s="379"/>
      <c r="D249" s="379"/>
      <c r="E249" s="79" t="s">
        <v>187</v>
      </c>
      <c r="F249" s="108">
        <v>1.0989</v>
      </c>
      <c r="G249" s="255"/>
      <c r="H249" s="81">
        <v>0</v>
      </c>
      <c r="I249" s="82">
        <f>$H$12</f>
        <v>0</v>
      </c>
      <c r="J249" s="90">
        <v>0</v>
      </c>
    </row>
    <row r="250" spans="1:10" s="3" customFormat="1" ht="12" x14ac:dyDescent="0.2">
      <c r="A250" s="79"/>
      <c r="B250" s="374" t="s">
        <v>6</v>
      </c>
      <c r="C250" s="374"/>
      <c r="D250" s="374"/>
      <c r="E250" s="79"/>
      <c r="F250" s="89"/>
      <c r="G250" s="81"/>
      <c r="H250" s="86">
        <v>0</v>
      </c>
      <c r="I250" s="81"/>
      <c r="J250" s="87">
        <v>0</v>
      </c>
    </row>
    <row r="251" spans="1:10" s="3" customFormat="1" ht="12" x14ac:dyDescent="0.2">
      <c r="A251" s="381"/>
      <c r="B251" s="382"/>
      <c r="C251" s="382"/>
      <c r="D251" s="382"/>
      <c r="E251" s="382"/>
      <c r="F251" s="382"/>
      <c r="G251" s="382"/>
      <c r="H251" s="382"/>
      <c r="I251" s="382"/>
      <c r="J251" s="382"/>
    </row>
    <row r="252" spans="1:10" ht="12.75" x14ac:dyDescent="0.2">
      <c r="A252" s="95" t="s">
        <v>73</v>
      </c>
      <c r="B252" s="380" t="s">
        <v>74</v>
      </c>
      <c r="C252" s="380"/>
      <c r="D252" s="380"/>
      <c r="E252" s="380"/>
      <c r="F252" s="380"/>
      <c r="G252" s="380"/>
      <c r="H252" s="380"/>
      <c r="I252" s="380"/>
      <c r="J252" s="380"/>
    </row>
    <row r="253" spans="1:10" ht="12.75" x14ac:dyDescent="0.2">
      <c r="A253" s="79"/>
      <c r="B253" s="384" t="s">
        <v>188</v>
      </c>
      <c r="C253" s="385"/>
      <c r="D253" s="386"/>
      <c r="E253" s="79"/>
      <c r="F253" s="86"/>
      <c r="G253" s="86"/>
      <c r="H253" s="86"/>
      <c r="I253" s="82"/>
      <c r="J253" s="101"/>
    </row>
    <row r="254" spans="1:10" ht="12.75" x14ac:dyDescent="0.2">
      <c r="A254" s="79" t="s">
        <v>79</v>
      </c>
      <c r="B254" s="375" t="s">
        <v>190</v>
      </c>
      <c r="C254" s="376"/>
      <c r="D254" s="377"/>
      <c r="E254" s="79" t="s">
        <v>173</v>
      </c>
      <c r="F254" s="91">
        <v>29</v>
      </c>
      <c r="G254" s="255"/>
      <c r="H254" s="81">
        <v>0</v>
      </c>
      <c r="I254" s="82">
        <f>$H$13</f>
        <v>0</v>
      </c>
      <c r="J254" s="90">
        <v>0</v>
      </c>
    </row>
    <row r="255" spans="1:10" s="3" customFormat="1" ht="12" x14ac:dyDescent="0.2">
      <c r="A255" s="79" t="s">
        <v>445</v>
      </c>
      <c r="B255" s="375" t="s">
        <v>189</v>
      </c>
      <c r="C255" s="376"/>
      <c r="D255" s="377"/>
      <c r="E255" s="79" t="s">
        <v>173</v>
      </c>
      <c r="F255" s="91">
        <v>30</v>
      </c>
      <c r="G255" s="255"/>
      <c r="H255" s="81">
        <v>0</v>
      </c>
      <c r="I255" s="82">
        <f>$H$13</f>
        <v>0</v>
      </c>
      <c r="J255" s="90">
        <v>0</v>
      </c>
    </row>
    <row r="256" spans="1:10" ht="12.75" x14ac:dyDescent="0.2">
      <c r="A256" s="79" t="s">
        <v>446</v>
      </c>
      <c r="B256" s="375" t="s">
        <v>191</v>
      </c>
      <c r="C256" s="376"/>
      <c r="D256" s="377"/>
      <c r="E256" s="79" t="s">
        <v>27</v>
      </c>
      <c r="F256" s="91">
        <v>639.11000000000013</v>
      </c>
      <c r="G256" s="255"/>
      <c r="H256" s="81">
        <v>0</v>
      </c>
      <c r="I256" s="82">
        <f>$H$13</f>
        <v>0</v>
      </c>
      <c r="J256" s="90">
        <v>0</v>
      </c>
    </row>
    <row r="257" spans="1:10" ht="15" customHeight="1" x14ac:dyDescent="0.2">
      <c r="A257" s="79" t="s">
        <v>447</v>
      </c>
      <c r="B257" s="375" t="s">
        <v>238</v>
      </c>
      <c r="C257" s="376"/>
      <c r="D257" s="377"/>
      <c r="E257" s="79" t="s">
        <v>173</v>
      </c>
      <c r="F257" s="91">
        <v>8</v>
      </c>
      <c r="G257" s="255"/>
      <c r="H257" s="81">
        <v>0</v>
      </c>
      <c r="I257" s="82">
        <f>$H$13</f>
        <v>0</v>
      </c>
      <c r="J257" s="90">
        <v>0</v>
      </c>
    </row>
    <row r="258" spans="1:10" ht="12.75" x14ac:dyDescent="0.2">
      <c r="A258" s="79" t="s">
        <v>448</v>
      </c>
      <c r="B258" s="379" t="s">
        <v>240</v>
      </c>
      <c r="C258" s="379"/>
      <c r="D258" s="379"/>
      <c r="E258" s="79" t="s">
        <v>173</v>
      </c>
      <c r="F258" s="91">
        <v>1</v>
      </c>
      <c r="G258" s="255"/>
      <c r="H258" s="81">
        <v>0</v>
      </c>
      <c r="I258" s="82">
        <f>$H$13</f>
        <v>0</v>
      </c>
      <c r="J258" s="90">
        <v>0</v>
      </c>
    </row>
    <row r="259" spans="1:10" ht="15" customHeight="1" x14ac:dyDescent="0.2">
      <c r="A259" s="79"/>
      <c r="B259" s="374" t="s">
        <v>6</v>
      </c>
      <c r="C259" s="374"/>
      <c r="D259" s="374"/>
      <c r="E259" s="79"/>
      <c r="F259" s="89"/>
      <c r="G259" s="81"/>
      <c r="H259" s="86">
        <v>0</v>
      </c>
      <c r="I259" s="81"/>
      <c r="J259" s="87">
        <v>0</v>
      </c>
    </row>
    <row r="260" spans="1:10" ht="15" customHeight="1" thickBot="1" x14ac:dyDescent="0.25">
      <c r="A260" s="406"/>
      <c r="B260" s="406"/>
      <c r="C260" s="406"/>
      <c r="D260" s="406"/>
      <c r="E260" s="406"/>
      <c r="F260" s="406"/>
      <c r="G260" s="406"/>
      <c r="H260" s="406"/>
      <c r="I260" s="406"/>
      <c r="J260" s="406"/>
    </row>
    <row r="261" spans="1:10" ht="23.25" customHeight="1" thickBot="1" x14ac:dyDescent="0.25">
      <c r="A261" s="407" t="s">
        <v>155</v>
      </c>
      <c r="B261" s="407"/>
      <c r="C261" s="407"/>
      <c r="D261" s="407"/>
      <c r="E261" s="175"/>
      <c r="F261" s="175"/>
      <c r="G261" s="175"/>
      <c r="H261" s="176">
        <f>H259+H250+H246+H242+H238+H234+H230+H226+H219+H206+H202+H194+H141+H136+H110+H106+H81+H77+H62+H52+H46+H42+H36+H29+H20</f>
        <v>0</v>
      </c>
      <c r="I261" s="176"/>
      <c r="J261" s="176">
        <f>J259+J250+J246+J242+J238+J234+J230+J226+J219+J206+J202+J194+J141+J136+J110+J106+J81+J77+J62+J52+J46+J42+J36+J29+J20</f>
        <v>0</v>
      </c>
    </row>
    <row r="262" spans="1:10" ht="24" customHeight="1" x14ac:dyDescent="0.2">
      <c r="A262" s="166"/>
      <c r="B262" s="165"/>
      <c r="C262" s="165"/>
      <c r="D262" s="165"/>
      <c r="E262" s="166"/>
      <c r="F262" s="167"/>
      <c r="G262" s="168"/>
      <c r="H262" s="169"/>
      <c r="I262" s="170"/>
      <c r="J262" s="169"/>
    </row>
    <row r="263" spans="1:10" s="211" customFormat="1" ht="30" customHeight="1" thickBot="1" x14ac:dyDescent="0.25">
      <c r="A263" s="221"/>
      <c r="B263" s="222" t="s">
        <v>511</v>
      </c>
      <c r="C263" s="420"/>
      <c r="D263" s="420"/>
      <c r="E263" s="223"/>
      <c r="F263" s="223"/>
      <c r="G263" s="224" t="s">
        <v>512</v>
      </c>
      <c r="H263" s="421"/>
      <c r="I263" s="421"/>
      <c r="J263" s="225"/>
    </row>
    <row r="264" spans="1:10" s="211" customFormat="1" ht="30" customHeight="1" thickBot="1" x14ac:dyDescent="0.25">
      <c r="A264" s="221"/>
      <c r="B264" s="222" t="s">
        <v>513</v>
      </c>
      <c r="C264" s="422"/>
      <c r="D264" s="422"/>
      <c r="E264" s="223"/>
      <c r="F264" s="223"/>
      <c r="G264" s="224"/>
      <c r="H264" s="226"/>
      <c r="I264" s="226"/>
      <c r="J264" s="227"/>
    </row>
    <row r="265" spans="1:10" s="211" customFormat="1" ht="30" customHeight="1" thickBot="1" x14ac:dyDescent="0.25">
      <c r="A265" s="221"/>
      <c r="B265" s="224" t="s">
        <v>514</v>
      </c>
      <c r="C265" s="422"/>
      <c r="D265" s="422"/>
      <c r="E265" s="223"/>
      <c r="F265" s="223"/>
      <c r="G265" s="224" t="s">
        <v>515</v>
      </c>
      <c r="H265" s="421"/>
      <c r="I265" s="421"/>
      <c r="J265" s="227"/>
    </row>
    <row r="266" spans="1:10" s="211" customFormat="1" ht="15" customHeight="1" x14ac:dyDescent="0.2">
      <c r="A266" s="221"/>
      <c r="B266" s="221"/>
      <c r="C266" s="227"/>
      <c r="D266" s="227"/>
      <c r="E266" s="227"/>
      <c r="F266" s="227"/>
      <c r="G266" s="227"/>
      <c r="H266" s="227"/>
      <c r="I266" s="227"/>
      <c r="J266" s="227"/>
    </row>
    <row r="267" spans="1:10" s="211" customFormat="1" ht="129.94999999999999" customHeight="1" x14ac:dyDescent="0.2">
      <c r="A267" s="423" t="s">
        <v>516</v>
      </c>
      <c r="B267" s="424"/>
      <c r="C267" s="424"/>
      <c r="D267" s="424"/>
      <c r="E267" s="424"/>
      <c r="F267" s="424"/>
      <c r="G267" s="424"/>
      <c r="H267" s="424"/>
      <c r="I267" s="424"/>
      <c r="J267" s="424"/>
    </row>
    <row r="268" spans="1:10" ht="15" customHeight="1" x14ac:dyDescent="0.2">
      <c r="A268" s="405"/>
      <c r="B268" s="405"/>
      <c r="C268" s="171"/>
      <c r="D268" s="171"/>
      <c r="E268" s="166"/>
      <c r="F268" s="167"/>
      <c r="G268" s="168"/>
      <c r="H268" s="169"/>
      <c r="I268" s="168"/>
      <c r="J268" s="169"/>
    </row>
    <row r="269" spans="1:10" ht="15" customHeight="1" x14ac:dyDescent="0.2">
      <c r="A269" s="177"/>
      <c r="B269" s="177"/>
      <c r="C269" s="177"/>
      <c r="D269" s="177"/>
      <c r="E269" s="177"/>
      <c r="F269" s="178"/>
      <c r="G269" s="179"/>
      <c r="H269" s="180"/>
      <c r="I269" s="179"/>
      <c r="J269" s="180"/>
    </row>
    <row r="270" spans="1:10" ht="15" customHeight="1" x14ac:dyDescent="0.2">
      <c r="A270" s="10"/>
      <c r="B270" s="10"/>
      <c r="C270" s="10"/>
      <c r="D270" s="10"/>
      <c r="E270" s="10"/>
      <c r="F270" s="11"/>
      <c r="G270" s="12"/>
      <c r="H270" s="15"/>
      <c r="I270" s="12"/>
      <c r="J270" s="15"/>
    </row>
    <row r="271" spans="1:10" ht="15" customHeight="1" x14ac:dyDescent="0.2">
      <c r="A271" s="10"/>
      <c r="B271" s="10"/>
      <c r="C271" s="10"/>
      <c r="D271" s="10"/>
      <c r="E271" s="10"/>
      <c r="F271" s="11"/>
      <c r="G271" s="12"/>
      <c r="H271" s="15"/>
      <c r="I271" s="12"/>
    </row>
    <row r="272" spans="1:10" ht="15" customHeight="1" x14ac:dyDescent="0.2">
      <c r="A272" s="10"/>
      <c r="B272" s="10"/>
      <c r="C272" s="13"/>
      <c r="D272" s="13"/>
      <c r="F272" s="11"/>
      <c r="G272" s="12"/>
      <c r="H272" s="15"/>
      <c r="I272" s="12"/>
      <c r="J272" s="15"/>
    </row>
    <row r="273" spans="1:9" ht="15" customHeight="1" x14ac:dyDescent="0.2">
      <c r="A273" s="10"/>
      <c r="B273" s="10"/>
      <c r="C273" s="13"/>
      <c r="D273" s="13"/>
    </row>
    <row r="274" spans="1:9" ht="15" customHeight="1" x14ac:dyDescent="0.2">
      <c r="A274" s="10"/>
      <c r="B274" s="10"/>
    </row>
    <row r="283" spans="1:9" ht="15" customHeight="1" x14ac:dyDescent="0.2">
      <c r="G283" s="14"/>
      <c r="I283" s="14"/>
    </row>
    <row r="284" spans="1:9" ht="15" customHeight="1" x14ac:dyDescent="0.2">
      <c r="G284" s="14"/>
      <c r="I284" s="14"/>
    </row>
    <row r="285" spans="1:9" ht="15" customHeight="1" x14ac:dyDescent="0.2">
      <c r="G285" s="14"/>
      <c r="I285" s="14"/>
    </row>
    <row r="286" spans="1:9" ht="15" customHeight="1" x14ac:dyDescent="0.2">
      <c r="G286" s="14"/>
      <c r="I286" s="14"/>
    </row>
    <row r="287" spans="1:9" ht="15" customHeight="1" x14ac:dyDescent="0.2">
      <c r="G287" s="14"/>
      <c r="I287" s="14"/>
    </row>
    <row r="288" spans="1:9" ht="15" customHeight="1" x14ac:dyDescent="0.2">
      <c r="G288" s="14"/>
      <c r="I288" s="14"/>
    </row>
    <row r="289" spans="7:9" ht="15" customHeight="1" x14ac:dyDescent="0.2">
      <c r="G289" s="14"/>
      <c r="I289" s="14"/>
    </row>
    <row r="290" spans="7:9" ht="15" customHeight="1" x14ac:dyDescent="0.2">
      <c r="G290" s="14"/>
      <c r="I290" s="14"/>
    </row>
    <row r="291" spans="7:9" ht="15" customHeight="1" x14ac:dyDescent="0.2">
      <c r="G291" s="14"/>
      <c r="I291" s="14"/>
    </row>
    <row r="292" spans="7:9" ht="15" customHeight="1" x14ac:dyDescent="0.2">
      <c r="G292" s="14"/>
      <c r="I292" s="14"/>
    </row>
    <row r="293" spans="7:9" ht="15" customHeight="1" x14ac:dyDescent="0.2">
      <c r="G293" s="14"/>
      <c r="I293" s="14"/>
    </row>
    <row r="294" spans="7:9" ht="15" customHeight="1" x14ac:dyDescent="0.2">
      <c r="G294" s="14"/>
      <c r="I294" s="14"/>
    </row>
    <row r="295" spans="7:9" ht="15" customHeight="1" x14ac:dyDescent="0.2">
      <c r="G295" s="14"/>
      <c r="I295" s="14"/>
    </row>
    <row r="296" spans="7:9" ht="15" customHeight="1" x14ac:dyDescent="0.2">
      <c r="G296" s="14"/>
      <c r="I296" s="14"/>
    </row>
    <row r="297" spans="7:9" ht="15" customHeight="1" x14ac:dyDescent="0.2">
      <c r="G297" s="14"/>
      <c r="I297" s="14"/>
    </row>
    <row r="298" spans="7:9" ht="15" customHeight="1" x14ac:dyDescent="0.2">
      <c r="G298" s="14"/>
      <c r="I298" s="14"/>
    </row>
    <row r="299" spans="7:9" ht="15" customHeight="1" x14ac:dyDescent="0.2">
      <c r="G299" s="14"/>
      <c r="I299" s="14"/>
    </row>
    <row r="300" spans="7:9" ht="15" customHeight="1" x14ac:dyDescent="0.2">
      <c r="G300" s="14"/>
      <c r="I300" s="14"/>
    </row>
    <row r="301" spans="7:9" ht="15" customHeight="1" x14ac:dyDescent="0.2">
      <c r="G301" s="14"/>
      <c r="I301" s="14"/>
    </row>
    <row r="302" spans="7:9" ht="15" customHeight="1" x14ac:dyDescent="0.2">
      <c r="G302" s="14"/>
      <c r="I302" s="14"/>
    </row>
    <row r="303" spans="7:9" ht="15" customHeight="1" x14ac:dyDescent="0.2">
      <c r="G303" s="14"/>
      <c r="I303" s="14"/>
    </row>
    <row r="304" spans="7:9" ht="15" customHeight="1" x14ac:dyDescent="0.2">
      <c r="G304" s="14"/>
      <c r="I304" s="14"/>
    </row>
    <row r="305" spans="7:9" ht="15" customHeight="1" x14ac:dyDescent="0.2">
      <c r="G305" s="14"/>
      <c r="I305" s="14"/>
    </row>
    <row r="306" spans="7:9" ht="15" customHeight="1" x14ac:dyDescent="0.2">
      <c r="G306" s="14"/>
      <c r="I306" s="14"/>
    </row>
    <row r="307" spans="7:9" ht="15" customHeight="1" x14ac:dyDescent="0.2">
      <c r="G307" s="14"/>
      <c r="I307" s="14"/>
    </row>
    <row r="308" spans="7:9" ht="15" customHeight="1" x14ac:dyDescent="0.2">
      <c r="G308" s="14"/>
      <c r="I308" s="14"/>
    </row>
    <row r="309" spans="7:9" ht="15" customHeight="1" x14ac:dyDescent="0.2">
      <c r="G309" s="14"/>
      <c r="I309" s="14"/>
    </row>
    <row r="310" spans="7:9" ht="15" customHeight="1" x14ac:dyDescent="0.2">
      <c r="G310" s="14"/>
      <c r="I310" s="14"/>
    </row>
    <row r="311" spans="7:9" ht="15" customHeight="1" x14ac:dyDescent="0.2">
      <c r="G311" s="14"/>
      <c r="I311" s="14"/>
    </row>
    <row r="312" spans="7:9" ht="15" customHeight="1" x14ac:dyDescent="0.2">
      <c r="G312" s="14"/>
      <c r="I312" s="14"/>
    </row>
    <row r="313" spans="7:9" ht="15" customHeight="1" x14ac:dyDescent="0.2">
      <c r="G313" s="14"/>
      <c r="I313" s="14"/>
    </row>
    <row r="314" spans="7:9" ht="15" customHeight="1" x14ac:dyDescent="0.2">
      <c r="G314" s="14"/>
      <c r="I314" s="14"/>
    </row>
    <row r="315" spans="7:9" ht="15" customHeight="1" x14ac:dyDescent="0.2">
      <c r="G315" s="14"/>
      <c r="I315" s="14"/>
    </row>
    <row r="316" spans="7:9" ht="15" customHeight="1" x14ac:dyDescent="0.2">
      <c r="G316" s="14"/>
      <c r="I316" s="14"/>
    </row>
    <row r="317" spans="7:9" ht="15" customHeight="1" x14ac:dyDescent="0.2">
      <c r="G317" s="14"/>
      <c r="I317" s="14"/>
    </row>
    <row r="318" spans="7:9" ht="15" customHeight="1" x14ac:dyDescent="0.2">
      <c r="G318" s="14"/>
      <c r="I318" s="14"/>
    </row>
    <row r="319" spans="7:9" ht="15" customHeight="1" x14ac:dyDescent="0.2">
      <c r="G319" s="14"/>
      <c r="I319" s="14"/>
    </row>
    <row r="320" spans="7:9" ht="15" customHeight="1" x14ac:dyDescent="0.2">
      <c r="G320" s="14"/>
      <c r="I320" s="14"/>
    </row>
    <row r="321" spans="7:9" ht="15" customHeight="1" x14ac:dyDescent="0.2">
      <c r="G321" s="14"/>
      <c r="I321" s="14"/>
    </row>
    <row r="322" spans="7:9" ht="15" customHeight="1" x14ac:dyDescent="0.2">
      <c r="G322" s="14"/>
      <c r="I322" s="14"/>
    </row>
    <row r="323" spans="7:9" ht="15" customHeight="1" x14ac:dyDescent="0.2">
      <c r="G323" s="14"/>
      <c r="I323" s="14"/>
    </row>
    <row r="324" spans="7:9" ht="15" customHeight="1" x14ac:dyDescent="0.2">
      <c r="G324" s="14"/>
      <c r="I324" s="14"/>
    </row>
    <row r="325" spans="7:9" ht="15" customHeight="1" x14ac:dyDescent="0.2">
      <c r="G325" s="14"/>
      <c r="I325" s="14"/>
    </row>
    <row r="326" spans="7:9" ht="15" customHeight="1" x14ac:dyDescent="0.2">
      <c r="G326" s="14"/>
      <c r="I326" s="14"/>
    </row>
    <row r="327" spans="7:9" ht="15" customHeight="1" x14ac:dyDescent="0.2">
      <c r="G327" s="14"/>
      <c r="I327" s="14"/>
    </row>
    <row r="328" spans="7:9" ht="15" customHeight="1" x14ac:dyDescent="0.2">
      <c r="G328" s="14"/>
      <c r="I328" s="14"/>
    </row>
    <row r="329" spans="7:9" ht="15" customHeight="1" x14ac:dyDescent="0.2">
      <c r="G329" s="14"/>
      <c r="I329" s="14"/>
    </row>
    <row r="330" spans="7:9" ht="15" customHeight="1" x14ac:dyDescent="0.2">
      <c r="G330" s="14"/>
      <c r="I330" s="14"/>
    </row>
    <row r="331" spans="7:9" ht="15" customHeight="1" x14ac:dyDescent="0.2">
      <c r="G331" s="14"/>
      <c r="I331" s="14"/>
    </row>
    <row r="332" spans="7:9" ht="15" customHeight="1" x14ac:dyDescent="0.2">
      <c r="G332" s="14"/>
      <c r="I332" s="14"/>
    </row>
    <row r="333" spans="7:9" ht="15" customHeight="1" x14ac:dyDescent="0.2">
      <c r="G333" s="14"/>
      <c r="I333" s="14"/>
    </row>
    <row r="334" spans="7:9" ht="15" customHeight="1" x14ac:dyDescent="0.2">
      <c r="G334" s="14"/>
      <c r="I334" s="14"/>
    </row>
    <row r="335" spans="7:9" ht="15" customHeight="1" x14ac:dyDescent="0.2">
      <c r="G335" s="14"/>
      <c r="I335" s="14"/>
    </row>
    <row r="336" spans="7:9" ht="15" customHeight="1" x14ac:dyDescent="0.2">
      <c r="G336" s="14"/>
      <c r="I336" s="14"/>
    </row>
    <row r="337" spans="7:9" ht="15" customHeight="1" x14ac:dyDescent="0.2">
      <c r="G337" s="14"/>
      <c r="I337" s="14"/>
    </row>
    <row r="338" spans="7:9" ht="15" customHeight="1" x14ac:dyDescent="0.2">
      <c r="G338" s="14"/>
      <c r="I338" s="14"/>
    </row>
    <row r="339" spans="7:9" ht="15" customHeight="1" x14ac:dyDescent="0.2">
      <c r="G339" s="14"/>
      <c r="I339" s="14"/>
    </row>
    <row r="340" spans="7:9" ht="15" customHeight="1" x14ac:dyDescent="0.2">
      <c r="G340" s="14"/>
      <c r="I340" s="14"/>
    </row>
    <row r="341" spans="7:9" ht="15" customHeight="1" x14ac:dyDescent="0.2">
      <c r="G341" s="14"/>
      <c r="I341" s="14"/>
    </row>
    <row r="342" spans="7:9" ht="15" customHeight="1" x14ac:dyDescent="0.2">
      <c r="G342" s="14"/>
      <c r="I342" s="14"/>
    </row>
    <row r="343" spans="7:9" ht="15" customHeight="1" x14ac:dyDescent="0.2">
      <c r="G343" s="14"/>
      <c r="I343" s="14"/>
    </row>
    <row r="344" spans="7:9" ht="15" customHeight="1" x14ac:dyDescent="0.2">
      <c r="G344" s="14"/>
      <c r="I344" s="14"/>
    </row>
    <row r="345" spans="7:9" ht="15" customHeight="1" x14ac:dyDescent="0.2">
      <c r="G345" s="14"/>
      <c r="I345" s="14"/>
    </row>
    <row r="346" spans="7:9" ht="15" customHeight="1" x14ac:dyDescent="0.2">
      <c r="G346" s="14"/>
      <c r="I346" s="14"/>
    </row>
    <row r="347" spans="7:9" ht="15" customHeight="1" x14ac:dyDescent="0.2">
      <c r="G347" s="14"/>
      <c r="I347" s="14"/>
    </row>
    <row r="348" spans="7:9" ht="15" customHeight="1" x14ac:dyDescent="0.2">
      <c r="G348" s="14"/>
      <c r="I348" s="14"/>
    </row>
    <row r="349" spans="7:9" ht="15" customHeight="1" x14ac:dyDescent="0.2">
      <c r="G349" s="14"/>
      <c r="I349" s="14"/>
    </row>
    <row r="350" spans="7:9" ht="15" customHeight="1" x14ac:dyDescent="0.2">
      <c r="G350" s="14"/>
      <c r="I350" s="14"/>
    </row>
    <row r="351" spans="7:9" ht="15" customHeight="1" x14ac:dyDescent="0.2">
      <c r="G351" s="14"/>
      <c r="I351" s="14"/>
    </row>
    <row r="352" spans="7:9" ht="15" customHeight="1" x14ac:dyDescent="0.2">
      <c r="G352" s="14"/>
      <c r="I352" s="14"/>
    </row>
    <row r="353" spans="7:9" ht="15" customHeight="1" x14ac:dyDescent="0.2">
      <c r="G353" s="14"/>
      <c r="I353" s="14"/>
    </row>
    <row r="354" spans="7:9" ht="15" customHeight="1" x14ac:dyDescent="0.2">
      <c r="G354" s="14"/>
      <c r="I354" s="14"/>
    </row>
    <row r="355" spans="7:9" ht="15" customHeight="1" x14ac:dyDescent="0.2">
      <c r="G355" s="14"/>
      <c r="I355" s="14"/>
    </row>
    <row r="356" spans="7:9" ht="15" customHeight="1" x14ac:dyDescent="0.2">
      <c r="G356" s="14"/>
      <c r="I356" s="14"/>
    </row>
    <row r="357" spans="7:9" ht="15" customHeight="1" x14ac:dyDescent="0.2">
      <c r="G357" s="14"/>
      <c r="I357" s="14"/>
    </row>
    <row r="358" spans="7:9" ht="15" customHeight="1" x14ac:dyDescent="0.2">
      <c r="G358" s="14"/>
      <c r="I358" s="14"/>
    </row>
    <row r="359" spans="7:9" ht="15" customHeight="1" x14ac:dyDescent="0.2">
      <c r="G359" s="14"/>
      <c r="I359" s="14"/>
    </row>
    <row r="360" spans="7:9" ht="15" customHeight="1" x14ac:dyDescent="0.2">
      <c r="G360" s="14"/>
      <c r="I360" s="14"/>
    </row>
    <row r="361" spans="7:9" ht="15" customHeight="1" x14ac:dyDescent="0.2">
      <c r="G361" s="14"/>
      <c r="I361" s="14"/>
    </row>
    <row r="362" spans="7:9" ht="15" customHeight="1" x14ac:dyDescent="0.2">
      <c r="G362" s="14"/>
      <c r="I362" s="14"/>
    </row>
    <row r="363" spans="7:9" ht="15" customHeight="1" x14ac:dyDescent="0.2">
      <c r="G363" s="14"/>
      <c r="I363" s="14"/>
    </row>
    <row r="364" spans="7:9" ht="15" customHeight="1" x14ac:dyDescent="0.2">
      <c r="G364" s="14"/>
      <c r="I364" s="14"/>
    </row>
    <row r="365" spans="7:9" ht="15" customHeight="1" x14ac:dyDescent="0.2">
      <c r="G365" s="14"/>
      <c r="I365" s="14"/>
    </row>
    <row r="366" spans="7:9" ht="15" customHeight="1" x14ac:dyDescent="0.2">
      <c r="G366" s="14"/>
      <c r="I366" s="14"/>
    </row>
    <row r="367" spans="7:9" ht="15" customHeight="1" x14ac:dyDescent="0.2">
      <c r="G367" s="14"/>
      <c r="I367" s="14"/>
    </row>
    <row r="368" spans="7:9" ht="15" customHeight="1" x14ac:dyDescent="0.2">
      <c r="G368" s="14"/>
      <c r="I368" s="14"/>
    </row>
    <row r="369" spans="7:9" ht="15" customHeight="1" x14ac:dyDescent="0.2">
      <c r="G369" s="14"/>
      <c r="I369" s="14"/>
    </row>
    <row r="370" spans="7:9" ht="15" customHeight="1" x14ac:dyDescent="0.2">
      <c r="G370" s="14"/>
      <c r="I370" s="14"/>
    </row>
    <row r="371" spans="7:9" ht="15" customHeight="1" x14ac:dyDescent="0.2">
      <c r="G371" s="14"/>
      <c r="I371" s="14"/>
    </row>
    <row r="372" spans="7:9" ht="15" customHeight="1" x14ac:dyDescent="0.2">
      <c r="G372" s="14"/>
      <c r="I372" s="14"/>
    </row>
    <row r="373" spans="7:9" ht="15" customHeight="1" x14ac:dyDescent="0.2">
      <c r="G373" s="14"/>
      <c r="I373" s="14"/>
    </row>
    <row r="374" spans="7:9" ht="15" customHeight="1" x14ac:dyDescent="0.2">
      <c r="G374" s="14"/>
      <c r="I374" s="14"/>
    </row>
    <row r="375" spans="7:9" ht="15" customHeight="1" x14ac:dyDescent="0.2">
      <c r="G375" s="14"/>
      <c r="I375" s="14"/>
    </row>
    <row r="376" spans="7:9" ht="15" customHeight="1" x14ac:dyDescent="0.2">
      <c r="G376" s="14"/>
      <c r="I376" s="14"/>
    </row>
    <row r="377" spans="7:9" ht="15" customHeight="1" x14ac:dyDescent="0.2">
      <c r="G377" s="14"/>
      <c r="I377" s="14"/>
    </row>
    <row r="378" spans="7:9" ht="15" customHeight="1" x14ac:dyDescent="0.2">
      <c r="G378" s="14"/>
      <c r="I378" s="14"/>
    </row>
    <row r="379" spans="7:9" ht="15" customHeight="1" x14ac:dyDescent="0.2">
      <c r="G379" s="14"/>
      <c r="I379" s="14"/>
    </row>
    <row r="380" spans="7:9" ht="15" customHeight="1" x14ac:dyDescent="0.2">
      <c r="G380" s="14"/>
      <c r="I380" s="14"/>
    </row>
    <row r="381" spans="7:9" ht="15" customHeight="1" x14ac:dyDescent="0.2">
      <c r="G381" s="14"/>
      <c r="I381" s="14"/>
    </row>
    <row r="382" spans="7:9" ht="15" customHeight="1" x14ac:dyDescent="0.2">
      <c r="G382" s="14"/>
      <c r="I382" s="14"/>
    </row>
    <row r="383" spans="7:9" ht="15" customHeight="1" x14ac:dyDescent="0.2">
      <c r="G383" s="14"/>
      <c r="I383" s="14"/>
    </row>
    <row r="384" spans="7:9" ht="15" customHeight="1" x14ac:dyDescent="0.2">
      <c r="G384" s="14"/>
      <c r="I384" s="14"/>
    </row>
    <row r="385" spans="7:9" ht="15" customHeight="1" x14ac:dyDescent="0.2">
      <c r="G385" s="14"/>
      <c r="I385" s="14"/>
    </row>
    <row r="386" spans="7:9" ht="15" customHeight="1" x14ac:dyDescent="0.2">
      <c r="G386" s="14"/>
      <c r="I386" s="14"/>
    </row>
    <row r="387" spans="7:9" ht="15" customHeight="1" x14ac:dyDescent="0.2">
      <c r="G387" s="14"/>
      <c r="I387" s="14"/>
    </row>
    <row r="388" spans="7:9" ht="15" customHeight="1" x14ac:dyDescent="0.2">
      <c r="G388" s="14"/>
      <c r="I388" s="14"/>
    </row>
    <row r="389" spans="7:9" ht="15" customHeight="1" x14ac:dyDescent="0.2">
      <c r="G389" s="14"/>
      <c r="I389" s="14"/>
    </row>
    <row r="390" spans="7:9" ht="15" customHeight="1" x14ac:dyDescent="0.2">
      <c r="G390" s="14"/>
      <c r="I390" s="14"/>
    </row>
    <row r="391" spans="7:9" ht="15" customHeight="1" x14ac:dyDescent="0.2">
      <c r="G391" s="14"/>
      <c r="I391" s="14"/>
    </row>
    <row r="392" spans="7:9" ht="15" customHeight="1" x14ac:dyDescent="0.2">
      <c r="G392" s="14"/>
      <c r="I392" s="14"/>
    </row>
    <row r="393" spans="7:9" ht="15" customHeight="1" x14ac:dyDescent="0.2">
      <c r="G393" s="14"/>
      <c r="I393" s="14"/>
    </row>
    <row r="394" spans="7:9" ht="15" customHeight="1" x14ac:dyDescent="0.2">
      <c r="G394" s="14"/>
      <c r="I394" s="14"/>
    </row>
    <row r="395" spans="7:9" ht="15" customHeight="1" x14ac:dyDescent="0.2">
      <c r="G395" s="14"/>
      <c r="I395" s="14"/>
    </row>
    <row r="396" spans="7:9" ht="15" customHeight="1" x14ac:dyDescent="0.2">
      <c r="G396" s="14"/>
      <c r="I396" s="14"/>
    </row>
    <row r="397" spans="7:9" ht="15" customHeight="1" x14ac:dyDescent="0.2">
      <c r="G397" s="14"/>
      <c r="I397" s="14"/>
    </row>
    <row r="398" spans="7:9" ht="15" customHeight="1" x14ac:dyDescent="0.2">
      <c r="G398" s="14"/>
      <c r="I398" s="14"/>
    </row>
    <row r="399" spans="7:9" ht="15" customHeight="1" x14ac:dyDescent="0.2">
      <c r="G399" s="14"/>
      <c r="I399" s="14"/>
    </row>
    <row r="400" spans="7:9" ht="15" customHeight="1" x14ac:dyDescent="0.2">
      <c r="G400" s="14"/>
      <c r="I400" s="14"/>
    </row>
    <row r="401" spans="7:9" ht="15" customHeight="1" x14ac:dyDescent="0.2">
      <c r="G401" s="14"/>
      <c r="I401" s="14"/>
    </row>
    <row r="402" spans="7:9" ht="15" customHeight="1" x14ac:dyDescent="0.2">
      <c r="G402" s="14"/>
      <c r="I402" s="14"/>
    </row>
    <row r="403" spans="7:9" ht="15" customHeight="1" x14ac:dyDescent="0.2">
      <c r="G403" s="14"/>
      <c r="I403" s="14"/>
    </row>
    <row r="404" spans="7:9" ht="15" customHeight="1" x14ac:dyDescent="0.2">
      <c r="G404" s="14"/>
      <c r="I404" s="14"/>
    </row>
    <row r="405" spans="7:9" ht="15" customHeight="1" x14ac:dyDescent="0.2">
      <c r="G405" s="14"/>
      <c r="I405" s="14"/>
    </row>
    <row r="406" spans="7:9" ht="15" customHeight="1" x14ac:dyDescent="0.2">
      <c r="G406" s="14"/>
      <c r="I406" s="14"/>
    </row>
    <row r="407" spans="7:9" ht="15" customHeight="1" x14ac:dyDescent="0.2">
      <c r="G407" s="14"/>
      <c r="I407" s="14"/>
    </row>
    <row r="408" spans="7:9" ht="15" customHeight="1" x14ac:dyDescent="0.2">
      <c r="G408" s="14"/>
      <c r="I408" s="14"/>
    </row>
    <row r="409" spans="7:9" ht="15" customHeight="1" x14ac:dyDescent="0.2">
      <c r="G409" s="14"/>
      <c r="I409" s="14"/>
    </row>
    <row r="410" spans="7:9" ht="15" customHeight="1" x14ac:dyDescent="0.2">
      <c r="G410" s="14"/>
      <c r="I410" s="14"/>
    </row>
    <row r="411" spans="7:9" ht="15" customHeight="1" x14ac:dyDescent="0.2">
      <c r="G411" s="14"/>
      <c r="I411" s="14"/>
    </row>
    <row r="412" spans="7:9" ht="15" customHeight="1" x14ac:dyDescent="0.2">
      <c r="G412" s="14"/>
      <c r="I412" s="14"/>
    </row>
    <row r="413" spans="7:9" ht="15" customHeight="1" x14ac:dyDescent="0.2">
      <c r="G413" s="14"/>
      <c r="I413" s="14"/>
    </row>
    <row r="414" spans="7:9" ht="15" customHeight="1" x14ac:dyDescent="0.2">
      <c r="G414" s="14"/>
      <c r="I414" s="14"/>
    </row>
    <row r="415" spans="7:9" ht="15" customHeight="1" x14ac:dyDescent="0.2">
      <c r="G415" s="14"/>
      <c r="I415" s="14"/>
    </row>
    <row r="416" spans="7:9" ht="15" customHeight="1" x14ac:dyDescent="0.2">
      <c r="G416" s="14"/>
      <c r="I416" s="14"/>
    </row>
    <row r="417" spans="7:9" ht="15" customHeight="1" x14ac:dyDescent="0.2">
      <c r="G417" s="14"/>
      <c r="I417" s="14"/>
    </row>
    <row r="418" spans="7:9" ht="15" customHeight="1" x14ac:dyDescent="0.2">
      <c r="G418" s="14"/>
      <c r="I418" s="14"/>
    </row>
    <row r="419" spans="7:9" ht="15" customHeight="1" x14ac:dyDescent="0.2">
      <c r="G419" s="14"/>
      <c r="I419" s="14"/>
    </row>
    <row r="420" spans="7:9" ht="15" customHeight="1" x14ac:dyDescent="0.2">
      <c r="G420" s="14"/>
      <c r="I420" s="14"/>
    </row>
    <row r="421" spans="7:9" ht="15" customHeight="1" x14ac:dyDescent="0.2">
      <c r="G421" s="14"/>
      <c r="I421" s="14"/>
    </row>
    <row r="422" spans="7:9" ht="15" customHeight="1" x14ac:dyDescent="0.2">
      <c r="G422" s="14"/>
      <c r="I422" s="14"/>
    </row>
    <row r="423" spans="7:9" ht="15" customHeight="1" x14ac:dyDescent="0.2">
      <c r="G423" s="14"/>
      <c r="I423" s="14"/>
    </row>
    <row r="424" spans="7:9" ht="15" customHeight="1" x14ac:dyDescent="0.2">
      <c r="G424" s="14"/>
      <c r="I424" s="14"/>
    </row>
    <row r="425" spans="7:9" ht="15" customHeight="1" x14ac:dyDescent="0.2">
      <c r="G425" s="14"/>
      <c r="I425" s="14"/>
    </row>
    <row r="426" spans="7:9" ht="15" customHeight="1" x14ac:dyDescent="0.2">
      <c r="G426" s="14"/>
      <c r="I426" s="14"/>
    </row>
    <row r="427" spans="7:9" ht="15" customHeight="1" x14ac:dyDescent="0.2">
      <c r="G427" s="14"/>
      <c r="I427" s="14"/>
    </row>
    <row r="428" spans="7:9" ht="15" customHeight="1" x14ac:dyDescent="0.2">
      <c r="G428" s="14"/>
      <c r="I428" s="14"/>
    </row>
    <row r="429" spans="7:9" ht="15" customHeight="1" x14ac:dyDescent="0.2">
      <c r="G429" s="14"/>
      <c r="I429" s="14"/>
    </row>
    <row r="430" spans="7:9" ht="15" customHeight="1" x14ac:dyDescent="0.2">
      <c r="G430" s="14"/>
      <c r="I430" s="14"/>
    </row>
    <row r="431" spans="7:9" ht="15" customHeight="1" x14ac:dyDescent="0.2">
      <c r="G431" s="14"/>
      <c r="I431" s="14"/>
    </row>
    <row r="432" spans="7:9" ht="15" customHeight="1" x14ac:dyDescent="0.2">
      <c r="G432" s="14"/>
      <c r="I432" s="14"/>
    </row>
    <row r="433" spans="7:9" ht="15" customHeight="1" x14ac:dyDescent="0.2">
      <c r="G433" s="14"/>
      <c r="I433" s="14"/>
    </row>
    <row r="434" spans="7:9" ht="15" customHeight="1" x14ac:dyDescent="0.2">
      <c r="G434" s="14"/>
      <c r="I434" s="14"/>
    </row>
    <row r="435" spans="7:9" ht="15" customHeight="1" x14ac:dyDescent="0.2">
      <c r="G435" s="14"/>
      <c r="I435" s="14"/>
    </row>
    <row r="436" spans="7:9" ht="15" customHeight="1" x14ac:dyDescent="0.2">
      <c r="G436" s="14"/>
      <c r="I436" s="14"/>
    </row>
    <row r="437" spans="7:9" ht="15" customHeight="1" x14ac:dyDescent="0.2">
      <c r="G437" s="14"/>
      <c r="I437" s="14"/>
    </row>
    <row r="438" spans="7:9" ht="15" customHeight="1" x14ac:dyDescent="0.2">
      <c r="G438" s="14"/>
      <c r="I438" s="14"/>
    </row>
    <row r="439" spans="7:9" ht="15" customHeight="1" x14ac:dyDescent="0.2">
      <c r="G439" s="14"/>
      <c r="I439" s="14"/>
    </row>
    <row r="440" spans="7:9" ht="15" customHeight="1" x14ac:dyDescent="0.2">
      <c r="G440" s="14"/>
      <c r="I440" s="14"/>
    </row>
    <row r="441" spans="7:9" ht="15" customHeight="1" x14ac:dyDescent="0.2">
      <c r="G441" s="14"/>
      <c r="I441" s="14"/>
    </row>
    <row r="442" spans="7:9" ht="15" customHeight="1" x14ac:dyDescent="0.2">
      <c r="G442" s="14"/>
      <c r="I442" s="14"/>
    </row>
    <row r="443" spans="7:9" ht="15" customHeight="1" x14ac:dyDescent="0.2">
      <c r="G443" s="14"/>
      <c r="I443" s="14"/>
    </row>
    <row r="444" spans="7:9" ht="15" customHeight="1" x14ac:dyDescent="0.2">
      <c r="G444" s="14"/>
      <c r="I444" s="14"/>
    </row>
    <row r="445" spans="7:9" ht="15" customHeight="1" x14ac:dyDescent="0.2">
      <c r="G445" s="14"/>
      <c r="I445" s="14"/>
    </row>
    <row r="446" spans="7:9" ht="15" customHeight="1" x14ac:dyDescent="0.2">
      <c r="G446" s="14"/>
      <c r="I446" s="14"/>
    </row>
    <row r="447" spans="7:9" ht="15" customHeight="1" x14ac:dyDescent="0.2">
      <c r="G447" s="14"/>
      <c r="I447" s="14"/>
    </row>
    <row r="448" spans="7:9" ht="15" customHeight="1" x14ac:dyDescent="0.2">
      <c r="G448" s="14"/>
      <c r="I448" s="14"/>
    </row>
    <row r="449" spans="7:9" ht="15" customHeight="1" x14ac:dyDescent="0.2">
      <c r="G449" s="14"/>
      <c r="I449" s="14"/>
    </row>
    <row r="450" spans="7:9" ht="15" customHeight="1" x14ac:dyDescent="0.2">
      <c r="G450" s="14"/>
      <c r="I450" s="14"/>
    </row>
    <row r="451" spans="7:9" ht="15" customHeight="1" x14ac:dyDescent="0.2">
      <c r="G451" s="14"/>
      <c r="I451" s="14"/>
    </row>
    <row r="452" spans="7:9" ht="15" customHeight="1" x14ac:dyDescent="0.2">
      <c r="G452" s="14"/>
      <c r="I452" s="14"/>
    </row>
    <row r="453" spans="7:9" ht="15" customHeight="1" x14ac:dyDescent="0.2">
      <c r="G453" s="14"/>
      <c r="I453" s="14"/>
    </row>
    <row r="454" spans="7:9" ht="15" customHeight="1" x14ac:dyDescent="0.2">
      <c r="G454" s="14"/>
      <c r="I454" s="14"/>
    </row>
    <row r="455" spans="7:9" ht="15" customHeight="1" x14ac:dyDescent="0.2">
      <c r="G455" s="14"/>
      <c r="I455" s="14"/>
    </row>
    <row r="456" spans="7:9" ht="15" customHeight="1" x14ac:dyDescent="0.2">
      <c r="G456" s="14"/>
      <c r="I456" s="14"/>
    </row>
    <row r="457" spans="7:9" ht="15" customHeight="1" x14ac:dyDescent="0.2">
      <c r="G457" s="14"/>
      <c r="I457" s="14"/>
    </row>
    <row r="458" spans="7:9" ht="15" customHeight="1" x14ac:dyDescent="0.2">
      <c r="G458" s="14"/>
      <c r="I458" s="14"/>
    </row>
    <row r="459" spans="7:9" ht="15" customHeight="1" x14ac:dyDescent="0.2">
      <c r="G459" s="14"/>
      <c r="I459" s="14"/>
    </row>
    <row r="460" spans="7:9" ht="15" customHeight="1" x14ac:dyDescent="0.2">
      <c r="G460" s="14"/>
      <c r="I460" s="14"/>
    </row>
    <row r="461" spans="7:9" ht="15" customHeight="1" x14ac:dyDescent="0.2">
      <c r="G461" s="14"/>
      <c r="I461" s="14"/>
    </row>
    <row r="462" spans="7:9" ht="15" customHeight="1" x14ac:dyDescent="0.2">
      <c r="G462" s="14"/>
      <c r="I462" s="14"/>
    </row>
    <row r="463" spans="7:9" ht="15" customHeight="1" x14ac:dyDescent="0.2">
      <c r="G463" s="14"/>
      <c r="I463" s="14"/>
    </row>
    <row r="464" spans="7:9" ht="15" customHeight="1" x14ac:dyDescent="0.2">
      <c r="G464" s="14"/>
      <c r="I464" s="14"/>
    </row>
    <row r="465" spans="7:9" ht="15" customHeight="1" x14ac:dyDescent="0.2">
      <c r="G465" s="14"/>
      <c r="I465" s="14"/>
    </row>
    <row r="466" spans="7:9" ht="15" customHeight="1" x14ac:dyDescent="0.2">
      <c r="G466" s="14"/>
      <c r="I466" s="14"/>
    </row>
    <row r="467" spans="7:9" ht="15" customHeight="1" x14ac:dyDescent="0.2">
      <c r="G467" s="14"/>
      <c r="I467" s="14"/>
    </row>
    <row r="468" spans="7:9" ht="15" customHeight="1" x14ac:dyDescent="0.2">
      <c r="G468" s="14"/>
      <c r="I468" s="14"/>
    </row>
    <row r="469" spans="7:9" ht="15" customHeight="1" x14ac:dyDescent="0.2">
      <c r="G469" s="14"/>
      <c r="I469" s="14"/>
    </row>
    <row r="470" spans="7:9" ht="15" customHeight="1" x14ac:dyDescent="0.2">
      <c r="G470" s="14"/>
      <c r="I470" s="14"/>
    </row>
    <row r="471" spans="7:9" ht="15" customHeight="1" x14ac:dyDescent="0.2">
      <c r="G471" s="14"/>
      <c r="I471" s="14"/>
    </row>
    <row r="472" spans="7:9" ht="15" customHeight="1" x14ac:dyDescent="0.2">
      <c r="G472" s="14"/>
      <c r="I472" s="14"/>
    </row>
    <row r="473" spans="7:9" ht="15" customHeight="1" x14ac:dyDescent="0.2">
      <c r="G473" s="14"/>
      <c r="I473" s="14"/>
    </row>
    <row r="474" spans="7:9" ht="15" customHeight="1" x14ac:dyDescent="0.2">
      <c r="G474" s="14"/>
      <c r="I474" s="14"/>
    </row>
    <row r="475" spans="7:9" ht="15" customHeight="1" x14ac:dyDescent="0.2">
      <c r="G475" s="14"/>
      <c r="I475" s="14"/>
    </row>
    <row r="476" spans="7:9" ht="15" customHeight="1" x14ac:dyDescent="0.2">
      <c r="G476" s="14"/>
      <c r="I476" s="14"/>
    </row>
    <row r="477" spans="7:9" ht="15" customHeight="1" x14ac:dyDescent="0.2">
      <c r="G477" s="14"/>
      <c r="I477" s="14"/>
    </row>
    <row r="478" spans="7:9" ht="15" customHeight="1" x14ac:dyDescent="0.2">
      <c r="G478" s="14"/>
      <c r="I478" s="14"/>
    </row>
    <row r="479" spans="7:9" ht="15" customHeight="1" x14ac:dyDescent="0.2">
      <c r="G479" s="14"/>
      <c r="I479" s="14"/>
    </row>
    <row r="480" spans="7:9" ht="15" customHeight="1" x14ac:dyDescent="0.2">
      <c r="G480" s="14"/>
      <c r="I480" s="14"/>
    </row>
    <row r="481" spans="7:9" ht="15" customHeight="1" x14ac:dyDescent="0.2">
      <c r="G481" s="14"/>
      <c r="I481" s="14"/>
    </row>
    <row r="482" spans="7:9" ht="15" customHeight="1" x14ac:dyDescent="0.2">
      <c r="G482" s="14"/>
      <c r="I482" s="14"/>
    </row>
    <row r="483" spans="7:9" ht="15" customHeight="1" x14ac:dyDescent="0.2">
      <c r="G483" s="14"/>
      <c r="I483" s="14"/>
    </row>
    <row r="484" spans="7:9" ht="15" customHeight="1" x14ac:dyDescent="0.2">
      <c r="G484" s="14"/>
      <c r="I484" s="14"/>
    </row>
    <row r="485" spans="7:9" ht="15" customHeight="1" x14ac:dyDescent="0.2">
      <c r="G485" s="14"/>
      <c r="I485" s="14"/>
    </row>
    <row r="486" spans="7:9" ht="15" customHeight="1" x14ac:dyDescent="0.2">
      <c r="G486" s="14"/>
      <c r="I486" s="14"/>
    </row>
    <row r="487" spans="7:9" ht="15" customHeight="1" x14ac:dyDescent="0.2">
      <c r="G487" s="14"/>
      <c r="I487" s="14"/>
    </row>
    <row r="488" spans="7:9" ht="15" customHeight="1" x14ac:dyDescent="0.2">
      <c r="G488" s="14"/>
      <c r="I488" s="14"/>
    </row>
    <row r="489" spans="7:9" ht="15" customHeight="1" x14ac:dyDescent="0.2">
      <c r="G489" s="14"/>
      <c r="I489" s="14"/>
    </row>
    <row r="490" spans="7:9" ht="15" customHeight="1" x14ac:dyDescent="0.2">
      <c r="G490" s="14"/>
      <c r="I490" s="14"/>
    </row>
    <row r="491" spans="7:9" ht="15" customHeight="1" x14ac:dyDescent="0.2">
      <c r="G491" s="14"/>
      <c r="I491" s="14"/>
    </row>
    <row r="492" spans="7:9" ht="15" customHeight="1" x14ac:dyDescent="0.2">
      <c r="G492" s="14"/>
      <c r="I492" s="14"/>
    </row>
    <row r="493" spans="7:9" ht="15" customHeight="1" x14ac:dyDescent="0.2">
      <c r="G493" s="14"/>
      <c r="I493" s="14"/>
    </row>
    <row r="494" spans="7:9" ht="15" customHeight="1" x14ac:dyDescent="0.2">
      <c r="G494" s="14"/>
      <c r="I494" s="14"/>
    </row>
    <row r="495" spans="7:9" ht="15" customHeight="1" x14ac:dyDescent="0.2">
      <c r="G495" s="14"/>
      <c r="I495" s="14"/>
    </row>
    <row r="496" spans="7:9" ht="15" customHeight="1" x14ac:dyDescent="0.2">
      <c r="G496" s="14"/>
      <c r="I496" s="14"/>
    </row>
    <row r="497" spans="7:9" ht="15" customHeight="1" x14ac:dyDescent="0.2">
      <c r="G497" s="14"/>
      <c r="I497" s="14"/>
    </row>
    <row r="498" spans="7:9" ht="15" customHeight="1" x14ac:dyDescent="0.2">
      <c r="G498" s="14"/>
      <c r="I498" s="14"/>
    </row>
    <row r="499" spans="7:9" ht="15" customHeight="1" x14ac:dyDescent="0.2">
      <c r="G499" s="14"/>
      <c r="I499" s="14"/>
    </row>
    <row r="500" spans="7:9" ht="15" customHeight="1" x14ac:dyDescent="0.2">
      <c r="G500" s="14"/>
      <c r="I500" s="14"/>
    </row>
    <row r="501" spans="7:9" ht="15" customHeight="1" x14ac:dyDescent="0.2">
      <c r="G501" s="14"/>
      <c r="I501" s="14"/>
    </row>
    <row r="502" spans="7:9" ht="15" customHeight="1" x14ac:dyDescent="0.2">
      <c r="G502" s="14"/>
      <c r="I502" s="14"/>
    </row>
    <row r="503" spans="7:9" ht="15" customHeight="1" x14ac:dyDescent="0.2">
      <c r="G503" s="14"/>
      <c r="I503" s="14"/>
    </row>
    <row r="504" spans="7:9" ht="15" customHeight="1" x14ac:dyDescent="0.2">
      <c r="G504" s="14"/>
      <c r="I504" s="14"/>
    </row>
    <row r="505" spans="7:9" ht="15" customHeight="1" x14ac:dyDescent="0.2">
      <c r="G505" s="14"/>
      <c r="I505" s="14"/>
    </row>
    <row r="506" spans="7:9" ht="15" customHeight="1" x14ac:dyDescent="0.2">
      <c r="G506" s="14"/>
      <c r="I506" s="14"/>
    </row>
    <row r="507" spans="7:9" ht="15" customHeight="1" x14ac:dyDescent="0.2">
      <c r="G507" s="14"/>
      <c r="I507" s="14"/>
    </row>
    <row r="508" spans="7:9" ht="15" customHeight="1" x14ac:dyDescent="0.2">
      <c r="G508" s="14"/>
      <c r="I508" s="14"/>
    </row>
    <row r="509" spans="7:9" ht="15" customHeight="1" x14ac:dyDescent="0.2">
      <c r="G509" s="14"/>
      <c r="I509" s="14"/>
    </row>
    <row r="510" spans="7:9" ht="15" customHeight="1" x14ac:dyDescent="0.2">
      <c r="G510" s="14"/>
      <c r="I510" s="14"/>
    </row>
    <row r="511" spans="7:9" ht="15" customHeight="1" x14ac:dyDescent="0.2">
      <c r="G511" s="14"/>
      <c r="I511" s="14"/>
    </row>
    <row r="512" spans="7:9" ht="15" customHeight="1" x14ac:dyDescent="0.2">
      <c r="G512" s="14"/>
      <c r="I512" s="14"/>
    </row>
    <row r="513" spans="7:9" ht="15" customHeight="1" x14ac:dyDescent="0.2">
      <c r="G513" s="14"/>
      <c r="I513" s="14"/>
    </row>
    <row r="514" spans="7:9" ht="15" customHeight="1" x14ac:dyDescent="0.2">
      <c r="G514" s="14"/>
      <c r="I514" s="14"/>
    </row>
    <row r="515" spans="7:9" ht="15" customHeight="1" x14ac:dyDescent="0.2">
      <c r="G515" s="14"/>
      <c r="I515" s="14"/>
    </row>
    <row r="516" spans="7:9" ht="15" customHeight="1" x14ac:dyDescent="0.2">
      <c r="G516" s="14"/>
      <c r="I516" s="14"/>
    </row>
    <row r="517" spans="7:9" ht="15" customHeight="1" x14ac:dyDescent="0.2">
      <c r="G517" s="14"/>
      <c r="I517" s="14"/>
    </row>
    <row r="518" spans="7:9" ht="15" customHeight="1" x14ac:dyDescent="0.2">
      <c r="G518" s="14"/>
      <c r="I518" s="14"/>
    </row>
    <row r="519" spans="7:9" ht="15" customHeight="1" x14ac:dyDescent="0.2">
      <c r="G519" s="14"/>
      <c r="I519" s="14"/>
    </row>
    <row r="520" spans="7:9" ht="15" customHeight="1" x14ac:dyDescent="0.2">
      <c r="G520" s="14"/>
      <c r="I520" s="14"/>
    </row>
    <row r="521" spans="7:9" ht="15" customHeight="1" x14ac:dyDescent="0.2">
      <c r="G521" s="14"/>
      <c r="I521" s="14"/>
    </row>
    <row r="522" spans="7:9" ht="15" customHeight="1" x14ac:dyDescent="0.2">
      <c r="G522" s="14"/>
      <c r="I522" s="14"/>
    </row>
    <row r="523" spans="7:9" ht="15" customHeight="1" x14ac:dyDescent="0.2">
      <c r="G523" s="14"/>
      <c r="I523" s="14"/>
    </row>
    <row r="524" spans="7:9" ht="15" customHeight="1" x14ac:dyDescent="0.2">
      <c r="G524" s="14"/>
      <c r="I524" s="14"/>
    </row>
    <row r="525" spans="7:9" ht="15" customHeight="1" x14ac:dyDescent="0.2">
      <c r="G525" s="14"/>
      <c r="I525" s="14"/>
    </row>
    <row r="526" spans="7:9" ht="15" customHeight="1" x14ac:dyDescent="0.2">
      <c r="G526" s="14"/>
      <c r="I526" s="14"/>
    </row>
    <row r="527" spans="7:9" ht="15" customHeight="1" x14ac:dyDescent="0.2">
      <c r="G527" s="14"/>
      <c r="I527" s="14"/>
    </row>
    <row r="528" spans="7:9" ht="15" customHeight="1" x14ac:dyDescent="0.2">
      <c r="G528" s="14"/>
      <c r="I528" s="14"/>
    </row>
    <row r="529" spans="7:9" ht="15" customHeight="1" x14ac:dyDescent="0.2">
      <c r="G529" s="14"/>
      <c r="I529" s="14"/>
    </row>
    <row r="530" spans="7:9" ht="15" customHeight="1" x14ac:dyDescent="0.2">
      <c r="G530" s="14"/>
      <c r="I530" s="14"/>
    </row>
    <row r="531" spans="7:9" ht="15" customHeight="1" x14ac:dyDescent="0.2">
      <c r="G531" s="14"/>
      <c r="I531" s="14"/>
    </row>
    <row r="532" spans="7:9" ht="15" customHeight="1" x14ac:dyDescent="0.2">
      <c r="G532" s="14"/>
      <c r="I532" s="14"/>
    </row>
    <row r="533" spans="7:9" ht="15" customHeight="1" x14ac:dyDescent="0.2">
      <c r="G533" s="14"/>
      <c r="I533" s="14"/>
    </row>
    <row r="534" spans="7:9" ht="15" customHeight="1" x14ac:dyDescent="0.2">
      <c r="G534" s="14"/>
      <c r="I534" s="14"/>
    </row>
    <row r="535" spans="7:9" ht="15" customHeight="1" x14ac:dyDescent="0.2">
      <c r="G535" s="14"/>
      <c r="I535" s="14"/>
    </row>
    <row r="536" spans="7:9" ht="15" customHeight="1" x14ac:dyDescent="0.2">
      <c r="G536" s="14"/>
      <c r="I536" s="14"/>
    </row>
    <row r="537" spans="7:9" ht="15" customHeight="1" x14ac:dyDescent="0.2">
      <c r="G537" s="14"/>
      <c r="I537" s="14"/>
    </row>
    <row r="538" spans="7:9" ht="15" customHeight="1" x14ac:dyDescent="0.2">
      <c r="G538" s="14"/>
      <c r="I538" s="14"/>
    </row>
    <row r="539" spans="7:9" ht="15" customHeight="1" x14ac:dyDescent="0.2">
      <c r="G539" s="14"/>
      <c r="I539" s="14"/>
    </row>
    <row r="540" spans="7:9" ht="15" customHeight="1" x14ac:dyDescent="0.2">
      <c r="G540" s="14"/>
      <c r="I540" s="14"/>
    </row>
    <row r="541" spans="7:9" ht="15" customHeight="1" x14ac:dyDescent="0.2">
      <c r="G541" s="14"/>
      <c r="I541" s="14"/>
    </row>
    <row r="542" spans="7:9" ht="15" customHeight="1" x14ac:dyDescent="0.2">
      <c r="G542" s="14"/>
      <c r="I542" s="14"/>
    </row>
    <row r="543" spans="7:9" ht="15" customHeight="1" x14ac:dyDescent="0.2">
      <c r="G543" s="14"/>
      <c r="I543" s="14"/>
    </row>
    <row r="544" spans="7:9" ht="15" customHeight="1" x14ac:dyDescent="0.2">
      <c r="G544" s="14"/>
      <c r="I544" s="14"/>
    </row>
    <row r="545" spans="7:9" ht="15" customHeight="1" x14ac:dyDescent="0.2">
      <c r="G545" s="14"/>
      <c r="I545" s="14"/>
    </row>
    <row r="546" spans="7:9" ht="15" customHeight="1" x14ac:dyDescent="0.2">
      <c r="G546" s="14"/>
      <c r="I546" s="14"/>
    </row>
    <row r="547" spans="7:9" ht="15" customHeight="1" x14ac:dyDescent="0.2">
      <c r="G547" s="14"/>
      <c r="I547" s="14"/>
    </row>
    <row r="548" spans="7:9" ht="15" customHeight="1" x14ac:dyDescent="0.2">
      <c r="G548" s="14"/>
      <c r="I548" s="14"/>
    </row>
    <row r="549" spans="7:9" ht="15" customHeight="1" x14ac:dyDescent="0.2">
      <c r="G549" s="14"/>
      <c r="I549" s="14"/>
    </row>
    <row r="550" spans="7:9" ht="15" customHeight="1" x14ac:dyDescent="0.2">
      <c r="G550" s="14"/>
      <c r="I550" s="14"/>
    </row>
    <row r="551" spans="7:9" ht="15" customHeight="1" x14ac:dyDescent="0.2">
      <c r="G551" s="14"/>
      <c r="I551" s="14"/>
    </row>
    <row r="552" spans="7:9" ht="15" customHeight="1" x14ac:dyDescent="0.2">
      <c r="G552" s="14"/>
      <c r="I552" s="14"/>
    </row>
    <row r="553" spans="7:9" ht="15" customHeight="1" x14ac:dyDescent="0.2">
      <c r="G553" s="14"/>
      <c r="I553" s="14"/>
    </row>
    <row r="554" spans="7:9" ht="15" customHeight="1" x14ac:dyDescent="0.2">
      <c r="G554" s="14"/>
      <c r="I554" s="14"/>
    </row>
    <row r="555" spans="7:9" ht="15" customHeight="1" x14ac:dyDescent="0.2">
      <c r="G555" s="14"/>
      <c r="I555" s="14"/>
    </row>
    <row r="556" spans="7:9" ht="15" customHeight="1" x14ac:dyDescent="0.2">
      <c r="G556" s="14"/>
      <c r="I556" s="14"/>
    </row>
    <row r="557" spans="7:9" ht="15" customHeight="1" x14ac:dyDescent="0.2">
      <c r="G557" s="14"/>
      <c r="I557" s="14"/>
    </row>
    <row r="558" spans="7:9" ht="15" customHeight="1" x14ac:dyDescent="0.2">
      <c r="G558" s="14"/>
      <c r="I558" s="14"/>
    </row>
    <row r="559" spans="7:9" ht="15" customHeight="1" x14ac:dyDescent="0.2">
      <c r="G559" s="14"/>
      <c r="I559" s="14"/>
    </row>
    <row r="560" spans="7:9" ht="15" customHeight="1" x14ac:dyDescent="0.2">
      <c r="G560" s="14"/>
      <c r="I560" s="14"/>
    </row>
    <row r="561" spans="7:9" ht="15" customHeight="1" x14ac:dyDescent="0.2">
      <c r="G561" s="14"/>
      <c r="I561" s="14"/>
    </row>
    <row r="562" spans="7:9" ht="15" customHeight="1" x14ac:dyDescent="0.2">
      <c r="G562" s="14"/>
      <c r="I562" s="14"/>
    </row>
    <row r="563" spans="7:9" ht="15" customHeight="1" x14ac:dyDescent="0.2">
      <c r="G563" s="14"/>
      <c r="I563" s="14"/>
    </row>
    <row r="564" spans="7:9" ht="15" customHeight="1" x14ac:dyDescent="0.2">
      <c r="G564" s="14"/>
      <c r="I564" s="14"/>
    </row>
    <row r="565" spans="7:9" ht="15" customHeight="1" x14ac:dyDescent="0.2">
      <c r="G565" s="14"/>
      <c r="I565" s="14"/>
    </row>
    <row r="566" spans="7:9" ht="15" customHeight="1" x14ac:dyDescent="0.2">
      <c r="G566" s="14"/>
      <c r="I566" s="14"/>
    </row>
    <row r="567" spans="7:9" ht="15" customHeight="1" x14ac:dyDescent="0.2">
      <c r="G567" s="14"/>
      <c r="I567" s="14"/>
    </row>
    <row r="568" spans="7:9" ht="15" customHeight="1" x14ac:dyDescent="0.2">
      <c r="G568" s="14"/>
      <c r="I568" s="14"/>
    </row>
    <row r="569" spans="7:9" ht="15" customHeight="1" x14ac:dyDescent="0.2">
      <c r="G569" s="14"/>
      <c r="I569" s="14"/>
    </row>
    <row r="570" spans="7:9" ht="15" customHeight="1" x14ac:dyDescent="0.2">
      <c r="G570" s="14"/>
      <c r="I570" s="14"/>
    </row>
    <row r="571" spans="7:9" ht="15" customHeight="1" x14ac:dyDescent="0.2">
      <c r="G571" s="14"/>
      <c r="I571" s="14"/>
    </row>
    <row r="572" spans="7:9" ht="15" customHeight="1" x14ac:dyDescent="0.2">
      <c r="G572" s="14"/>
      <c r="I572" s="14"/>
    </row>
    <row r="573" spans="7:9" ht="15" customHeight="1" x14ac:dyDescent="0.2">
      <c r="G573" s="14"/>
      <c r="I573" s="14"/>
    </row>
    <row r="574" spans="7:9" ht="15" customHeight="1" x14ac:dyDescent="0.2">
      <c r="G574" s="14"/>
      <c r="I574" s="14"/>
    </row>
    <row r="575" spans="7:9" ht="15" customHeight="1" x14ac:dyDescent="0.2">
      <c r="G575" s="14"/>
      <c r="I575" s="14"/>
    </row>
    <row r="576" spans="7:9" ht="15" customHeight="1" x14ac:dyDescent="0.2">
      <c r="G576" s="14"/>
      <c r="I576" s="14"/>
    </row>
    <row r="577" spans="7:9" ht="15" customHeight="1" x14ac:dyDescent="0.2">
      <c r="G577" s="14"/>
      <c r="I577" s="14"/>
    </row>
    <row r="578" spans="7:9" ht="15" customHeight="1" x14ac:dyDescent="0.2">
      <c r="G578" s="14"/>
      <c r="I578" s="14"/>
    </row>
    <row r="579" spans="7:9" ht="15" customHeight="1" x14ac:dyDescent="0.2">
      <c r="G579" s="14"/>
      <c r="I579" s="14"/>
    </row>
    <row r="580" spans="7:9" ht="15" customHeight="1" x14ac:dyDescent="0.2">
      <c r="G580" s="14"/>
      <c r="I580" s="14"/>
    </row>
    <row r="581" spans="7:9" ht="15" customHeight="1" x14ac:dyDescent="0.2">
      <c r="G581" s="14"/>
      <c r="I581" s="14"/>
    </row>
    <row r="582" spans="7:9" ht="15" customHeight="1" x14ac:dyDescent="0.2">
      <c r="G582" s="14"/>
      <c r="I582" s="14"/>
    </row>
    <row r="583" spans="7:9" ht="15" customHeight="1" x14ac:dyDescent="0.2">
      <c r="G583" s="14"/>
      <c r="I583" s="14"/>
    </row>
    <row r="584" spans="7:9" ht="15" customHeight="1" x14ac:dyDescent="0.2">
      <c r="G584" s="14"/>
      <c r="I584" s="14"/>
    </row>
    <row r="585" spans="7:9" ht="15" customHeight="1" x14ac:dyDescent="0.2">
      <c r="G585" s="14"/>
      <c r="I585" s="14"/>
    </row>
    <row r="586" spans="7:9" ht="15" customHeight="1" x14ac:dyDescent="0.2">
      <c r="G586" s="14"/>
      <c r="I586" s="14"/>
    </row>
    <row r="587" spans="7:9" ht="15" customHeight="1" x14ac:dyDescent="0.2">
      <c r="G587" s="14"/>
      <c r="I587" s="14"/>
    </row>
    <row r="588" spans="7:9" ht="15" customHeight="1" x14ac:dyDescent="0.2">
      <c r="G588" s="14"/>
      <c r="I588" s="14"/>
    </row>
    <row r="589" spans="7:9" ht="15" customHeight="1" x14ac:dyDescent="0.2">
      <c r="G589" s="14"/>
      <c r="I589" s="14"/>
    </row>
    <row r="590" spans="7:9" ht="15" customHeight="1" x14ac:dyDescent="0.2">
      <c r="G590" s="14"/>
      <c r="I590" s="14"/>
    </row>
    <row r="591" spans="7:9" ht="15" customHeight="1" x14ac:dyDescent="0.2">
      <c r="G591" s="14"/>
      <c r="I591" s="14"/>
    </row>
    <row r="592" spans="7:9" ht="15" customHeight="1" x14ac:dyDescent="0.2">
      <c r="G592" s="14"/>
      <c r="I592" s="14"/>
    </row>
    <row r="593" spans="7:9" ht="15" customHeight="1" x14ac:dyDescent="0.2">
      <c r="G593" s="14"/>
      <c r="I593" s="14"/>
    </row>
    <row r="594" spans="7:9" ht="15" customHeight="1" x14ac:dyDescent="0.2">
      <c r="G594" s="14"/>
      <c r="I594" s="14"/>
    </row>
    <row r="595" spans="7:9" ht="15" customHeight="1" x14ac:dyDescent="0.2">
      <c r="G595" s="14"/>
      <c r="I595" s="14"/>
    </row>
    <row r="596" spans="7:9" ht="15" customHeight="1" x14ac:dyDescent="0.2">
      <c r="G596" s="14"/>
      <c r="I596" s="14"/>
    </row>
    <row r="597" spans="7:9" ht="15" customHeight="1" x14ac:dyDescent="0.2">
      <c r="G597" s="14"/>
      <c r="I597" s="14"/>
    </row>
    <row r="598" spans="7:9" ht="15" customHeight="1" x14ac:dyDescent="0.2">
      <c r="G598" s="14"/>
      <c r="I598" s="14"/>
    </row>
    <row r="599" spans="7:9" ht="15" customHeight="1" x14ac:dyDescent="0.2">
      <c r="G599" s="14"/>
      <c r="I599" s="14"/>
    </row>
    <row r="600" spans="7:9" ht="15" customHeight="1" x14ac:dyDescent="0.2">
      <c r="G600" s="14"/>
      <c r="I600" s="14"/>
    </row>
    <row r="601" spans="7:9" ht="15" customHeight="1" x14ac:dyDescent="0.2">
      <c r="G601" s="14"/>
      <c r="I601" s="14"/>
    </row>
    <row r="602" spans="7:9" ht="15" customHeight="1" x14ac:dyDescent="0.2">
      <c r="G602" s="14"/>
      <c r="I602" s="14"/>
    </row>
    <row r="603" spans="7:9" ht="15" customHeight="1" x14ac:dyDescent="0.2">
      <c r="G603" s="14"/>
      <c r="I603" s="14"/>
    </row>
    <row r="604" spans="7:9" ht="15" customHeight="1" x14ac:dyDescent="0.2">
      <c r="G604" s="14"/>
      <c r="I604" s="14"/>
    </row>
    <row r="605" spans="7:9" ht="15" customHeight="1" x14ac:dyDescent="0.2">
      <c r="G605" s="14"/>
      <c r="I605" s="14"/>
    </row>
    <row r="606" spans="7:9" ht="15" customHeight="1" x14ac:dyDescent="0.2">
      <c r="G606" s="14"/>
      <c r="I606" s="14"/>
    </row>
    <row r="607" spans="7:9" ht="15" customHeight="1" x14ac:dyDescent="0.2">
      <c r="G607" s="14"/>
      <c r="I607" s="14"/>
    </row>
    <row r="608" spans="7:9" ht="15" customHeight="1" x14ac:dyDescent="0.2">
      <c r="G608" s="14"/>
      <c r="I608" s="14"/>
    </row>
    <row r="609" spans="7:9" ht="15" customHeight="1" x14ac:dyDescent="0.2">
      <c r="G609" s="14"/>
      <c r="I609" s="14"/>
    </row>
    <row r="610" spans="7:9" ht="15" customHeight="1" x14ac:dyDescent="0.2">
      <c r="G610" s="14"/>
      <c r="I610" s="14"/>
    </row>
    <row r="611" spans="7:9" ht="15" customHeight="1" x14ac:dyDescent="0.2">
      <c r="G611" s="14"/>
      <c r="I611" s="14"/>
    </row>
    <row r="612" spans="7:9" ht="15" customHeight="1" x14ac:dyDescent="0.2">
      <c r="G612" s="14"/>
      <c r="I612" s="14"/>
    </row>
    <row r="613" spans="7:9" ht="15" customHeight="1" x14ac:dyDescent="0.2">
      <c r="G613" s="14"/>
      <c r="I613" s="14"/>
    </row>
    <row r="614" spans="7:9" ht="15" customHeight="1" x14ac:dyDescent="0.2">
      <c r="G614" s="14"/>
      <c r="I614" s="14"/>
    </row>
    <row r="615" spans="7:9" ht="15" customHeight="1" x14ac:dyDescent="0.2">
      <c r="G615" s="14"/>
      <c r="I615" s="14"/>
    </row>
    <row r="616" spans="7:9" ht="15" customHeight="1" x14ac:dyDescent="0.2">
      <c r="G616" s="14"/>
      <c r="I616" s="14"/>
    </row>
    <row r="617" spans="7:9" ht="15" customHeight="1" x14ac:dyDescent="0.2">
      <c r="G617" s="14"/>
      <c r="I617" s="14"/>
    </row>
    <row r="618" spans="7:9" ht="15" customHeight="1" x14ac:dyDescent="0.2">
      <c r="G618" s="14"/>
      <c r="I618" s="14"/>
    </row>
    <row r="619" spans="7:9" ht="15" customHeight="1" x14ac:dyDescent="0.2">
      <c r="G619" s="14"/>
      <c r="I619" s="14"/>
    </row>
    <row r="620" spans="7:9" ht="15" customHeight="1" x14ac:dyDescent="0.2">
      <c r="G620" s="14"/>
      <c r="I620" s="14"/>
    </row>
    <row r="621" spans="7:9" ht="15" customHeight="1" x14ac:dyDescent="0.2">
      <c r="G621" s="14"/>
      <c r="I621" s="14"/>
    </row>
    <row r="622" spans="7:9" ht="15" customHeight="1" x14ac:dyDescent="0.2">
      <c r="G622" s="14"/>
      <c r="I622" s="14"/>
    </row>
    <row r="623" spans="7:9" ht="15" customHeight="1" x14ac:dyDescent="0.2">
      <c r="G623" s="14"/>
      <c r="I623" s="14"/>
    </row>
    <row r="624" spans="7:9" ht="15" customHeight="1" x14ac:dyDescent="0.2">
      <c r="G624" s="14"/>
      <c r="I624" s="14"/>
    </row>
    <row r="625" spans="7:9" ht="15" customHeight="1" x14ac:dyDescent="0.2">
      <c r="G625" s="14"/>
      <c r="I625" s="14"/>
    </row>
    <row r="626" spans="7:9" ht="15" customHeight="1" x14ac:dyDescent="0.2">
      <c r="G626" s="14"/>
      <c r="I626" s="14"/>
    </row>
    <row r="627" spans="7:9" ht="15" customHeight="1" x14ac:dyDescent="0.2">
      <c r="G627" s="14"/>
      <c r="I627" s="14"/>
    </row>
    <row r="628" spans="7:9" ht="15" customHeight="1" x14ac:dyDescent="0.2">
      <c r="G628" s="14"/>
      <c r="I628" s="14"/>
    </row>
    <row r="629" spans="7:9" ht="15" customHeight="1" x14ac:dyDescent="0.2">
      <c r="G629" s="14"/>
      <c r="I629" s="14"/>
    </row>
    <row r="630" spans="7:9" ht="15" customHeight="1" x14ac:dyDescent="0.2">
      <c r="G630" s="14"/>
      <c r="I630" s="14"/>
    </row>
    <row r="631" spans="7:9" ht="15" customHeight="1" x14ac:dyDescent="0.2">
      <c r="G631" s="14"/>
      <c r="I631" s="14"/>
    </row>
    <row r="632" spans="7:9" ht="15" customHeight="1" x14ac:dyDescent="0.2">
      <c r="G632" s="14"/>
      <c r="I632" s="14"/>
    </row>
    <row r="633" spans="7:9" ht="15" customHeight="1" x14ac:dyDescent="0.2">
      <c r="G633" s="14"/>
      <c r="I633" s="14"/>
    </row>
    <row r="634" spans="7:9" ht="15" customHeight="1" x14ac:dyDescent="0.2">
      <c r="G634" s="14"/>
      <c r="I634" s="14"/>
    </row>
    <row r="635" spans="7:9" ht="15" customHeight="1" x14ac:dyDescent="0.2">
      <c r="G635" s="14"/>
      <c r="I635" s="14"/>
    </row>
    <row r="636" spans="7:9" ht="15" customHeight="1" x14ac:dyDescent="0.2">
      <c r="G636" s="14"/>
      <c r="I636" s="14"/>
    </row>
    <row r="637" spans="7:9" ht="15" customHeight="1" x14ac:dyDescent="0.2">
      <c r="G637" s="14"/>
      <c r="I637" s="14"/>
    </row>
    <row r="638" spans="7:9" ht="15" customHeight="1" x14ac:dyDescent="0.2">
      <c r="G638" s="14"/>
      <c r="I638" s="14"/>
    </row>
    <row r="639" spans="7:9" ht="15" customHeight="1" x14ac:dyDescent="0.2">
      <c r="G639" s="14"/>
      <c r="I639" s="14"/>
    </row>
    <row r="640" spans="7:9" ht="15" customHeight="1" x14ac:dyDescent="0.2">
      <c r="G640" s="14"/>
      <c r="I640" s="14"/>
    </row>
    <row r="641" spans="7:9" ht="15" customHeight="1" x14ac:dyDescent="0.2">
      <c r="G641" s="14"/>
      <c r="I641" s="14"/>
    </row>
    <row r="642" spans="7:9" ht="15" customHeight="1" x14ac:dyDescent="0.2">
      <c r="G642" s="14"/>
      <c r="I642" s="14"/>
    </row>
    <row r="643" spans="7:9" ht="15" customHeight="1" x14ac:dyDescent="0.2">
      <c r="G643" s="14"/>
      <c r="I643" s="14"/>
    </row>
    <row r="644" spans="7:9" ht="15" customHeight="1" x14ac:dyDescent="0.2">
      <c r="G644" s="14"/>
      <c r="I644" s="14"/>
    </row>
    <row r="645" spans="7:9" ht="15" customHeight="1" x14ac:dyDescent="0.2">
      <c r="G645" s="14"/>
      <c r="I645" s="14"/>
    </row>
    <row r="646" spans="7:9" ht="15" customHeight="1" x14ac:dyDescent="0.2">
      <c r="G646" s="14"/>
      <c r="I646" s="14"/>
    </row>
    <row r="647" spans="7:9" ht="15" customHeight="1" x14ac:dyDescent="0.2">
      <c r="G647" s="14"/>
      <c r="I647" s="14"/>
    </row>
    <row r="648" spans="7:9" ht="15" customHeight="1" x14ac:dyDescent="0.2">
      <c r="G648" s="14"/>
      <c r="I648" s="14"/>
    </row>
    <row r="649" spans="7:9" ht="15" customHeight="1" x14ac:dyDescent="0.2">
      <c r="G649" s="14"/>
      <c r="I649" s="14"/>
    </row>
    <row r="650" spans="7:9" ht="15" customHeight="1" x14ac:dyDescent="0.2">
      <c r="G650" s="14"/>
      <c r="I650" s="14"/>
    </row>
    <row r="651" spans="7:9" ht="15" customHeight="1" x14ac:dyDescent="0.2">
      <c r="G651" s="14"/>
      <c r="I651" s="14"/>
    </row>
    <row r="652" spans="7:9" ht="15" customHeight="1" x14ac:dyDescent="0.2">
      <c r="G652" s="14"/>
      <c r="I652" s="14"/>
    </row>
    <row r="653" spans="7:9" ht="15" customHeight="1" x14ac:dyDescent="0.2">
      <c r="G653" s="14"/>
      <c r="I653" s="14"/>
    </row>
    <row r="654" spans="7:9" ht="15" customHeight="1" x14ac:dyDescent="0.2">
      <c r="G654" s="14"/>
      <c r="I654" s="14"/>
    </row>
    <row r="655" spans="7:9" ht="15" customHeight="1" x14ac:dyDescent="0.2">
      <c r="G655" s="14"/>
      <c r="I655" s="14"/>
    </row>
    <row r="656" spans="7:9" ht="15" customHeight="1" x14ac:dyDescent="0.2">
      <c r="G656" s="14"/>
      <c r="I656" s="14"/>
    </row>
    <row r="657" spans="7:9" ht="15" customHeight="1" x14ac:dyDescent="0.2">
      <c r="G657" s="14"/>
      <c r="I657" s="14"/>
    </row>
    <row r="658" spans="7:9" ht="15" customHeight="1" x14ac:dyDescent="0.2">
      <c r="G658" s="14"/>
      <c r="I658" s="14"/>
    </row>
    <row r="659" spans="7:9" ht="15" customHeight="1" x14ac:dyDescent="0.2">
      <c r="G659" s="14"/>
      <c r="I659" s="14"/>
    </row>
    <row r="660" spans="7:9" ht="15" customHeight="1" x14ac:dyDescent="0.2">
      <c r="G660" s="14"/>
      <c r="I660" s="14"/>
    </row>
    <row r="661" spans="7:9" ht="15" customHeight="1" x14ac:dyDescent="0.2">
      <c r="G661" s="14"/>
      <c r="I661" s="14"/>
    </row>
    <row r="662" spans="7:9" ht="15" customHeight="1" x14ac:dyDescent="0.2">
      <c r="G662" s="14"/>
      <c r="I662" s="14"/>
    </row>
    <row r="663" spans="7:9" ht="15" customHeight="1" x14ac:dyDescent="0.2">
      <c r="G663" s="14"/>
      <c r="I663" s="14"/>
    </row>
    <row r="664" spans="7:9" ht="15" customHeight="1" x14ac:dyDescent="0.2">
      <c r="G664" s="14"/>
      <c r="I664" s="14"/>
    </row>
    <row r="665" spans="7:9" ht="15" customHeight="1" x14ac:dyDescent="0.2">
      <c r="G665" s="14"/>
      <c r="I665" s="14"/>
    </row>
    <row r="666" spans="7:9" ht="15" customHeight="1" x14ac:dyDescent="0.2">
      <c r="G666" s="14"/>
      <c r="I666" s="14"/>
    </row>
    <row r="667" spans="7:9" ht="15" customHeight="1" x14ac:dyDescent="0.2">
      <c r="G667" s="14"/>
      <c r="I667" s="14"/>
    </row>
    <row r="668" spans="7:9" ht="15" customHeight="1" x14ac:dyDescent="0.2">
      <c r="G668" s="14"/>
      <c r="I668" s="14"/>
    </row>
    <row r="669" spans="7:9" ht="15" customHeight="1" x14ac:dyDescent="0.2">
      <c r="G669" s="14"/>
      <c r="I669" s="14"/>
    </row>
    <row r="670" spans="7:9" ht="15" customHeight="1" x14ac:dyDescent="0.2">
      <c r="G670" s="14"/>
      <c r="I670" s="14"/>
    </row>
    <row r="671" spans="7:9" ht="15" customHeight="1" x14ac:dyDescent="0.2">
      <c r="G671" s="14"/>
      <c r="I671" s="14"/>
    </row>
    <row r="672" spans="7:9" ht="15" customHeight="1" x14ac:dyDescent="0.2">
      <c r="G672" s="14"/>
      <c r="I672" s="14"/>
    </row>
    <row r="673" spans="7:9" ht="15" customHeight="1" x14ac:dyDescent="0.2">
      <c r="G673" s="14"/>
      <c r="I673" s="14"/>
    </row>
    <row r="674" spans="7:9" ht="15" customHeight="1" x14ac:dyDescent="0.2">
      <c r="G674" s="14"/>
      <c r="I674" s="14"/>
    </row>
    <row r="675" spans="7:9" ht="15" customHeight="1" x14ac:dyDescent="0.2">
      <c r="G675" s="14"/>
      <c r="I675" s="14"/>
    </row>
    <row r="676" spans="7:9" ht="15" customHeight="1" x14ac:dyDescent="0.2">
      <c r="G676" s="14"/>
      <c r="I676" s="14"/>
    </row>
    <row r="677" spans="7:9" ht="15" customHeight="1" x14ac:dyDescent="0.2">
      <c r="G677" s="14"/>
      <c r="I677" s="14"/>
    </row>
    <row r="678" spans="7:9" ht="15" customHeight="1" x14ac:dyDescent="0.2">
      <c r="G678" s="14"/>
      <c r="I678" s="14"/>
    </row>
    <row r="679" spans="7:9" ht="15" customHeight="1" x14ac:dyDescent="0.2">
      <c r="G679" s="14"/>
      <c r="I679" s="14"/>
    </row>
    <row r="680" spans="7:9" ht="15" customHeight="1" x14ac:dyDescent="0.2">
      <c r="G680" s="14"/>
      <c r="I680" s="14"/>
    </row>
    <row r="681" spans="7:9" ht="15" customHeight="1" x14ac:dyDescent="0.2">
      <c r="G681" s="14"/>
      <c r="I681" s="14"/>
    </row>
    <row r="682" spans="7:9" ht="15" customHeight="1" x14ac:dyDescent="0.2">
      <c r="G682" s="14"/>
      <c r="I682" s="14"/>
    </row>
    <row r="683" spans="7:9" ht="15" customHeight="1" x14ac:dyDescent="0.2">
      <c r="G683" s="14"/>
      <c r="I683" s="14"/>
    </row>
    <row r="684" spans="7:9" ht="15" customHeight="1" x14ac:dyDescent="0.2">
      <c r="G684" s="14"/>
      <c r="I684" s="14"/>
    </row>
    <row r="685" spans="7:9" ht="15" customHeight="1" x14ac:dyDescent="0.2">
      <c r="G685" s="14"/>
      <c r="I685" s="14"/>
    </row>
    <row r="686" spans="7:9" ht="15" customHeight="1" x14ac:dyDescent="0.2">
      <c r="G686" s="14"/>
      <c r="I686" s="14"/>
    </row>
    <row r="687" spans="7:9" ht="15" customHeight="1" x14ac:dyDescent="0.2">
      <c r="G687" s="14"/>
      <c r="I687" s="14"/>
    </row>
    <row r="688" spans="7:9" ht="15" customHeight="1" x14ac:dyDescent="0.2">
      <c r="G688" s="14"/>
      <c r="I688" s="14"/>
    </row>
    <row r="689" spans="7:9" ht="15" customHeight="1" x14ac:dyDescent="0.2">
      <c r="G689" s="14"/>
      <c r="I689" s="14"/>
    </row>
    <row r="690" spans="7:9" ht="15" customHeight="1" x14ac:dyDescent="0.2">
      <c r="G690" s="14"/>
      <c r="I690" s="14"/>
    </row>
    <row r="691" spans="7:9" ht="15" customHeight="1" x14ac:dyDescent="0.2">
      <c r="G691" s="14"/>
      <c r="I691" s="14"/>
    </row>
    <row r="692" spans="7:9" ht="15" customHeight="1" x14ac:dyDescent="0.2">
      <c r="G692" s="14"/>
      <c r="I692" s="14"/>
    </row>
    <row r="693" spans="7:9" ht="15" customHeight="1" x14ac:dyDescent="0.2">
      <c r="G693" s="14"/>
      <c r="I693" s="14"/>
    </row>
    <row r="694" spans="7:9" ht="15" customHeight="1" x14ac:dyDescent="0.2">
      <c r="G694" s="14"/>
      <c r="I694" s="14"/>
    </row>
    <row r="695" spans="7:9" ht="15" customHeight="1" x14ac:dyDescent="0.2">
      <c r="G695" s="14"/>
      <c r="I695" s="14"/>
    </row>
    <row r="696" spans="7:9" ht="15" customHeight="1" x14ac:dyDescent="0.2">
      <c r="G696" s="14"/>
      <c r="I696" s="14"/>
    </row>
    <row r="697" spans="7:9" ht="15" customHeight="1" x14ac:dyDescent="0.2">
      <c r="G697" s="14"/>
      <c r="I697" s="14"/>
    </row>
    <row r="698" spans="7:9" ht="15" customHeight="1" x14ac:dyDescent="0.2">
      <c r="G698" s="14"/>
      <c r="I698" s="14"/>
    </row>
    <row r="699" spans="7:9" ht="15" customHeight="1" x14ac:dyDescent="0.2">
      <c r="G699" s="14"/>
      <c r="I699" s="14"/>
    </row>
    <row r="700" spans="7:9" ht="15" customHeight="1" x14ac:dyDescent="0.2">
      <c r="G700" s="14"/>
      <c r="I700" s="14"/>
    </row>
    <row r="701" spans="7:9" ht="15" customHeight="1" x14ac:dyDescent="0.2">
      <c r="G701" s="14"/>
      <c r="I701" s="14"/>
    </row>
    <row r="702" spans="7:9" ht="15" customHeight="1" x14ac:dyDescent="0.2">
      <c r="G702" s="14"/>
      <c r="I702" s="14"/>
    </row>
    <row r="703" spans="7:9" ht="15" customHeight="1" x14ac:dyDescent="0.2">
      <c r="G703" s="14"/>
      <c r="I703" s="14"/>
    </row>
    <row r="704" spans="7:9" ht="15" customHeight="1" x14ac:dyDescent="0.2">
      <c r="G704" s="14"/>
      <c r="I704" s="14"/>
    </row>
    <row r="705" spans="7:9" ht="15" customHeight="1" x14ac:dyDescent="0.2">
      <c r="G705" s="14"/>
      <c r="I705" s="14"/>
    </row>
    <row r="706" spans="7:9" ht="15" customHeight="1" x14ac:dyDescent="0.2">
      <c r="G706" s="14"/>
      <c r="I706" s="14"/>
    </row>
    <row r="707" spans="7:9" ht="15" customHeight="1" x14ac:dyDescent="0.2">
      <c r="G707" s="14"/>
      <c r="I707" s="14"/>
    </row>
    <row r="708" spans="7:9" ht="15" customHeight="1" x14ac:dyDescent="0.2">
      <c r="G708" s="14"/>
      <c r="I708" s="14"/>
    </row>
    <row r="709" spans="7:9" ht="15" customHeight="1" x14ac:dyDescent="0.2">
      <c r="G709" s="14"/>
      <c r="I709" s="14"/>
    </row>
    <row r="710" spans="7:9" ht="15" customHeight="1" x14ac:dyDescent="0.2">
      <c r="G710" s="14"/>
      <c r="I710" s="14"/>
    </row>
    <row r="711" spans="7:9" ht="15" customHeight="1" x14ac:dyDescent="0.2">
      <c r="G711" s="14"/>
      <c r="I711" s="14"/>
    </row>
    <row r="712" spans="7:9" ht="15" customHeight="1" x14ac:dyDescent="0.2">
      <c r="G712" s="14"/>
      <c r="I712" s="14"/>
    </row>
    <row r="713" spans="7:9" ht="15" customHeight="1" x14ac:dyDescent="0.2">
      <c r="G713" s="14"/>
      <c r="I713" s="14"/>
    </row>
    <row r="714" spans="7:9" ht="15" customHeight="1" x14ac:dyDescent="0.2">
      <c r="G714" s="14"/>
      <c r="I714" s="14"/>
    </row>
    <row r="715" spans="7:9" ht="15" customHeight="1" x14ac:dyDescent="0.2">
      <c r="G715" s="14"/>
      <c r="I715" s="14"/>
    </row>
    <row r="716" spans="7:9" ht="15" customHeight="1" x14ac:dyDescent="0.2">
      <c r="G716" s="14"/>
      <c r="I716" s="14"/>
    </row>
    <row r="717" spans="7:9" ht="15" customHeight="1" x14ac:dyDescent="0.2">
      <c r="G717" s="14"/>
      <c r="I717" s="14"/>
    </row>
    <row r="718" spans="7:9" ht="15" customHeight="1" x14ac:dyDescent="0.2">
      <c r="G718" s="14"/>
      <c r="I718" s="14"/>
    </row>
    <row r="719" spans="7:9" ht="15" customHeight="1" x14ac:dyDescent="0.2">
      <c r="G719" s="14"/>
      <c r="I719" s="14"/>
    </row>
    <row r="720" spans="7:9" ht="15" customHeight="1" x14ac:dyDescent="0.2">
      <c r="G720" s="14"/>
      <c r="I720" s="14"/>
    </row>
    <row r="721" spans="7:9" ht="15" customHeight="1" x14ac:dyDescent="0.2">
      <c r="G721" s="14"/>
      <c r="I721" s="14"/>
    </row>
    <row r="722" spans="7:9" ht="15" customHeight="1" x14ac:dyDescent="0.2">
      <c r="G722" s="14"/>
      <c r="I722" s="14"/>
    </row>
    <row r="723" spans="7:9" ht="15" customHeight="1" x14ac:dyDescent="0.2">
      <c r="G723" s="14"/>
      <c r="I723" s="14"/>
    </row>
    <row r="724" spans="7:9" ht="15" customHeight="1" x14ac:dyDescent="0.2">
      <c r="G724" s="14"/>
      <c r="I724" s="14"/>
    </row>
    <row r="725" spans="7:9" ht="15" customHeight="1" x14ac:dyDescent="0.2">
      <c r="G725" s="14"/>
      <c r="I725" s="14"/>
    </row>
    <row r="726" spans="7:9" ht="15" customHeight="1" x14ac:dyDescent="0.2">
      <c r="G726" s="14"/>
      <c r="I726" s="14"/>
    </row>
    <row r="727" spans="7:9" ht="15" customHeight="1" x14ac:dyDescent="0.2">
      <c r="G727" s="14"/>
      <c r="I727" s="14"/>
    </row>
    <row r="728" spans="7:9" ht="15" customHeight="1" x14ac:dyDescent="0.2">
      <c r="G728" s="14"/>
      <c r="I728" s="14"/>
    </row>
    <row r="729" spans="7:9" ht="15" customHeight="1" x14ac:dyDescent="0.2">
      <c r="G729" s="14"/>
      <c r="I729" s="14"/>
    </row>
    <row r="730" spans="7:9" ht="15" customHeight="1" x14ac:dyDescent="0.2">
      <c r="G730" s="14"/>
      <c r="I730" s="14"/>
    </row>
    <row r="731" spans="7:9" ht="15" customHeight="1" x14ac:dyDescent="0.2">
      <c r="G731" s="14"/>
      <c r="I731" s="14"/>
    </row>
    <row r="732" spans="7:9" ht="15" customHeight="1" x14ac:dyDescent="0.2">
      <c r="G732" s="14"/>
      <c r="I732" s="14"/>
    </row>
    <row r="733" spans="7:9" ht="15" customHeight="1" x14ac:dyDescent="0.2">
      <c r="G733" s="14"/>
      <c r="I733" s="14"/>
    </row>
    <row r="734" spans="7:9" ht="15" customHeight="1" x14ac:dyDescent="0.2">
      <c r="G734" s="14"/>
      <c r="I734" s="14"/>
    </row>
    <row r="735" spans="7:9" ht="15" customHeight="1" x14ac:dyDescent="0.2">
      <c r="G735" s="14"/>
      <c r="I735" s="14"/>
    </row>
    <row r="736" spans="7:9" ht="15" customHeight="1" x14ac:dyDescent="0.2">
      <c r="G736" s="14"/>
      <c r="I736" s="14"/>
    </row>
    <row r="737" spans="7:9" ht="15" customHeight="1" x14ac:dyDescent="0.2">
      <c r="G737" s="14"/>
      <c r="I737" s="14"/>
    </row>
    <row r="738" spans="7:9" ht="15" customHeight="1" x14ac:dyDescent="0.2">
      <c r="G738" s="14"/>
      <c r="I738" s="14"/>
    </row>
    <row r="739" spans="7:9" ht="15" customHeight="1" x14ac:dyDescent="0.2">
      <c r="G739" s="14"/>
      <c r="I739" s="14"/>
    </row>
    <row r="740" spans="7:9" ht="15" customHeight="1" x14ac:dyDescent="0.2">
      <c r="G740" s="14"/>
      <c r="I740" s="14"/>
    </row>
    <row r="741" spans="7:9" ht="15" customHeight="1" x14ac:dyDescent="0.2">
      <c r="G741" s="14"/>
      <c r="I741" s="14"/>
    </row>
    <row r="742" spans="7:9" ht="15" customHeight="1" x14ac:dyDescent="0.2">
      <c r="G742" s="14"/>
      <c r="I742" s="14"/>
    </row>
    <row r="743" spans="7:9" ht="15" customHeight="1" x14ac:dyDescent="0.2">
      <c r="G743" s="14"/>
      <c r="I743" s="14"/>
    </row>
    <row r="744" spans="7:9" ht="15" customHeight="1" x14ac:dyDescent="0.2">
      <c r="G744" s="14"/>
      <c r="I744" s="14"/>
    </row>
    <row r="745" spans="7:9" ht="15" customHeight="1" x14ac:dyDescent="0.2">
      <c r="G745" s="14"/>
      <c r="I745" s="14"/>
    </row>
    <row r="746" spans="7:9" ht="15" customHeight="1" x14ac:dyDescent="0.2">
      <c r="G746" s="14"/>
      <c r="I746" s="14"/>
    </row>
    <row r="747" spans="7:9" ht="15" customHeight="1" x14ac:dyDescent="0.2">
      <c r="G747" s="14"/>
      <c r="I747" s="14"/>
    </row>
    <row r="748" spans="7:9" ht="15" customHeight="1" x14ac:dyDescent="0.2">
      <c r="G748" s="14"/>
      <c r="I748" s="14"/>
    </row>
    <row r="749" spans="7:9" ht="15" customHeight="1" x14ac:dyDescent="0.2">
      <c r="G749" s="14"/>
      <c r="I749" s="14"/>
    </row>
    <row r="750" spans="7:9" ht="15" customHeight="1" x14ac:dyDescent="0.2">
      <c r="G750" s="14"/>
      <c r="I750" s="14"/>
    </row>
    <row r="751" spans="7:9" ht="15" customHeight="1" x14ac:dyDescent="0.2">
      <c r="G751" s="14"/>
      <c r="I751" s="14"/>
    </row>
    <row r="752" spans="7:9" ht="15" customHeight="1" x14ac:dyDescent="0.2">
      <c r="G752" s="14"/>
      <c r="I752" s="14"/>
    </row>
    <row r="753" spans="7:9" ht="15" customHeight="1" x14ac:dyDescent="0.2">
      <c r="G753" s="14"/>
      <c r="I753" s="14"/>
    </row>
    <row r="754" spans="7:9" ht="15" customHeight="1" x14ac:dyDescent="0.2">
      <c r="G754" s="14"/>
      <c r="I754" s="14"/>
    </row>
    <row r="755" spans="7:9" ht="15" customHeight="1" x14ac:dyDescent="0.2">
      <c r="G755" s="14"/>
      <c r="I755" s="14"/>
    </row>
    <row r="756" spans="7:9" ht="15" customHeight="1" x14ac:dyDescent="0.2">
      <c r="G756" s="14"/>
      <c r="I756" s="14"/>
    </row>
    <row r="757" spans="7:9" ht="15" customHeight="1" x14ac:dyDescent="0.2">
      <c r="G757" s="14"/>
      <c r="I757" s="14"/>
    </row>
    <row r="758" spans="7:9" ht="15" customHeight="1" x14ac:dyDescent="0.2">
      <c r="G758" s="14"/>
      <c r="I758" s="14"/>
    </row>
    <row r="759" spans="7:9" ht="15" customHeight="1" x14ac:dyDescent="0.2">
      <c r="G759" s="14"/>
      <c r="I759" s="14"/>
    </row>
    <row r="760" spans="7:9" ht="15" customHeight="1" x14ac:dyDescent="0.2">
      <c r="G760" s="14"/>
      <c r="I760" s="14"/>
    </row>
    <row r="761" spans="7:9" ht="15" customHeight="1" x14ac:dyDescent="0.2">
      <c r="G761" s="14"/>
      <c r="I761" s="14"/>
    </row>
    <row r="762" spans="7:9" ht="15" customHeight="1" x14ac:dyDescent="0.2">
      <c r="G762" s="14"/>
      <c r="I762" s="14"/>
    </row>
    <row r="763" spans="7:9" ht="15" customHeight="1" x14ac:dyDescent="0.2">
      <c r="G763" s="14"/>
      <c r="I763" s="14"/>
    </row>
    <row r="764" spans="7:9" ht="15" customHeight="1" x14ac:dyDescent="0.2">
      <c r="G764" s="14"/>
      <c r="I764" s="14"/>
    </row>
    <row r="765" spans="7:9" ht="15" customHeight="1" x14ac:dyDescent="0.2">
      <c r="G765" s="14"/>
      <c r="I765" s="14"/>
    </row>
    <row r="766" spans="7:9" ht="15" customHeight="1" x14ac:dyDescent="0.2">
      <c r="G766" s="14"/>
      <c r="I766" s="14"/>
    </row>
    <row r="767" spans="7:9" ht="15" customHeight="1" x14ac:dyDescent="0.2">
      <c r="G767" s="14"/>
      <c r="I767" s="14"/>
    </row>
    <row r="768" spans="7:9" ht="15" customHeight="1" x14ac:dyDescent="0.2">
      <c r="G768" s="14"/>
      <c r="I768" s="14"/>
    </row>
    <row r="769" spans="7:9" ht="15" customHeight="1" x14ac:dyDescent="0.2">
      <c r="G769" s="14"/>
      <c r="I769" s="14"/>
    </row>
    <row r="770" spans="7:9" ht="15" customHeight="1" x14ac:dyDescent="0.2">
      <c r="G770" s="14"/>
      <c r="I770" s="14"/>
    </row>
    <row r="771" spans="7:9" ht="15" customHeight="1" x14ac:dyDescent="0.2">
      <c r="G771" s="14"/>
      <c r="I771" s="14"/>
    </row>
    <row r="772" spans="7:9" ht="15" customHeight="1" x14ac:dyDescent="0.2">
      <c r="G772" s="14"/>
      <c r="I772" s="14"/>
    </row>
    <row r="773" spans="7:9" ht="15" customHeight="1" x14ac:dyDescent="0.2">
      <c r="G773" s="14"/>
      <c r="I773" s="14"/>
    </row>
    <row r="774" spans="7:9" ht="15" customHeight="1" x14ac:dyDescent="0.2">
      <c r="G774" s="14"/>
      <c r="I774" s="14"/>
    </row>
    <row r="775" spans="7:9" ht="15" customHeight="1" x14ac:dyDescent="0.2">
      <c r="G775" s="14"/>
      <c r="I775" s="14"/>
    </row>
    <row r="776" spans="7:9" ht="15" customHeight="1" x14ac:dyDescent="0.2">
      <c r="G776" s="14"/>
      <c r="I776" s="14"/>
    </row>
    <row r="777" spans="7:9" ht="15" customHeight="1" x14ac:dyDescent="0.2">
      <c r="G777" s="14"/>
      <c r="I777" s="14"/>
    </row>
    <row r="778" spans="7:9" ht="15" customHeight="1" x14ac:dyDescent="0.2">
      <c r="G778" s="14"/>
      <c r="I778" s="14"/>
    </row>
    <row r="779" spans="7:9" ht="15" customHeight="1" x14ac:dyDescent="0.2">
      <c r="G779" s="14"/>
      <c r="I779" s="14"/>
    </row>
    <row r="780" spans="7:9" ht="15" customHeight="1" x14ac:dyDescent="0.2">
      <c r="G780" s="14"/>
      <c r="I780" s="14"/>
    </row>
    <row r="781" spans="7:9" ht="15" customHeight="1" x14ac:dyDescent="0.2">
      <c r="G781" s="14"/>
      <c r="I781" s="14"/>
    </row>
    <row r="782" spans="7:9" ht="15" customHeight="1" x14ac:dyDescent="0.2">
      <c r="G782" s="14"/>
      <c r="I782" s="14"/>
    </row>
    <row r="783" spans="7:9" ht="15" customHeight="1" x14ac:dyDescent="0.2">
      <c r="G783" s="14"/>
      <c r="I783" s="14"/>
    </row>
    <row r="784" spans="7:9" ht="15" customHeight="1" x14ac:dyDescent="0.2">
      <c r="G784" s="14"/>
      <c r="I784" s="14"/>
    </row>
    <row r="785" spans="7:9" ht="15" customHeight="1" x14ac:dyDescent="0.2">
      <c r="G785" s="14"/>
      <c r="I785" s="14"/>
    </row>
    <row r="786" spans="7:9" ht="15" customHeight="1" x14ac:dyDescent="0.2">
      <c r="G786" s="14"/>
      <c r="I786" s="14"/>
    </row>
    <row r="787" spans="7:9" ht="15" customHeight="1" x14ac:dyDescent="0.2">
      <c r="G787" s="14"/>
      <c r="I787" s="14"/>
    </row>
    <row r="788" spans="7:9" ht="15" customHeight="1" x14ac:dyDescent="0.2">
      <c r="G788" s="14"/>
      <c r="I788" s="14"/>
    </row>
    <row r="789" spans="7:9" ht="15" customHeight="1" x14ac:dyDescent="0.2">
      <c r="G789" s="14"/>
      <c r="I789" s="14"/>
    </row>
    <row r="790" spans="7:9" ht="15" customHeight="1" x14ac:dyDescent="0.2">
      <c r="G790" s="14"/>
      <c r="I790" s="14"/>
    </row>
    <row r="791" spans="7:9" ht="15" customHeight="1" x14ac:dyDescent="0.2">
      <c r="G791" s="14"/>
      <c r="I791" s="14"/>
    </row>
    <row r="792" spans="7:9" ht="15" customHeight="1" x14ac:dyDescent="0.2">
      <c r="G792" s="14"/>
      <c r="I792" s="14"/>
    </row>
    <row r="793" spans="7:9" ht="15" customHeight="1" x14ac:dyDescent="0.2">
      <c r="G793" s="14"/>
      <c r="I793" s="14"/>
    </row>
    <row r="794" spans="7:9" ht="15" customHeight="1" x14ac:dyDescent="0.2">
      <c r="G794" s="14"/>
      <c r="I794" s="14"/>
    </row>
    <row r="795" spans="7:9" ht="15" customHeight="1" x14ac:dyDescent="0.2">
      <c r="G795" s="14"/>
      <c r="I795" s="14"/>
    </row>
    <row r="796" spans="7:9" ht="15" customHeight="1" x14ac:dyDescent="0.2">
      <c r="G796" s="14"/>
      <c r="I796" s="14"/>
    </row>
    <row r="797" spans="7:9" ht="15" customHeight="1" x14ac:dyDescent="0.2">
      <c r="G797" s="14"/>
      <c r="I797" s="14"/>
    </row>
    <row r="798" spans="7:9" ht="15" customHeight="1" x14ac:dyDescent="0.2">
      <c r="G798" s="14"/>
      <c r="I798" s="14"/>
    </row>
    <row r="799" spans="7:9" ht="15" customHeight="1" x14ac:dyDescent="0.2">
      <c r="G799" s="14"/>
      <c r="I799" s="14"/>
    </row>
    <row r="800" spans="7:9" ht="15" customHeight="1" x14ac:dyDescent="0.2">
      <c r="G800" s="14"/>
      <c r="I800" s="14"/>
    </row>
    <row r="801" spans="7:9" ht="15" customHeight="1" x14ac:dyDescent="0.2">
      <c r="G801" s="14"/>
      <c r="I801" s="14"/>
    </row>
    <row r="802" spans="7:9" ht="15" customHeight="1" x14ac:dyDescent="0.2">
      <c r="G802" s="14"/>
      <c r="I802" s="14"/>
    </row>
    <row r="803" spans="7:9" ht="15" customHeight="1" x14ac:dyDescent="0.2">
      <c r="G803" s="14"/>
      <c r="I803" s="14"/>
    </row>
    <row r="804" spans="7:9" ht="15" customHeight="1" x14ac:dyDescent="0.2">
      <c r="G804" s="14"/>
      <c r="I804" s="14"/>
    </row>
    <row r="805" spans="7:9" ht="15" customHeight="1" x14ac:dyDescent="0.2">
      <c r="G805" s="14"/>
      <c r="I805" s="14"/>
    </row>
    <row r="806" spans="7:9" ht="15" customHeight="1" x14ac:dyDescent="0.2">
      <c r="G806" s="14"/>
      <c r="I806" s="14"/>
    </row>
    <row r="807" spans="7:9" ht="15" customHeight="1" x14ac:dyDescent="0.2">
      <c r="G807" s="14"/>
      <c r="I807" s="14"/>
    </row>
    <row r="808" spans="7:9" ht="15" customHeight="1" x14ac:dyDescent="0.2">
      <c r="G808" s="14"/>
      <c r="I808" s="14"/>
    </row>
    <row r="809" spans="7:9" ht="15" customHeight="1" x14ac:dyDescent="0.2">
      <c r="G809" s="14"/>
      <c r="I809" s="14"/>
    </row>
    <row r="810" spans="7:9" ht="15" customHeight="1" x14ac:dyDescent="0.2">
      <c r="G810" s="14"/>
      <c r="I810" s="14"/>
    </row>
    <row r="811" spans="7:9" ht="15" customHeight="1" x14ac:dyDescent="0.2">
      <c r="G811" s="14"/>
      <c r="I811" s="14"/>
    </row>
    <row r="812" spans="7:9" ht="15" customHeight="1" x14ac:dyDescent="0.2">
      <c r="G812" s="14"/>
      <c r="I812" s="14"/>
    </row>
    <row r="813" spans="7:9" ht="15" customHeight="1" x14ac:dyDescent="0.2">
      <c r="G813" s="14"/>
      <c r="I813" s="14"/>
    </row>
    <row r="814" spans="7:9" ht="15" customHeight="1" x14ac:dyDescent="0.2">
      <c r="G814" s="14"/>
      <c r="I814" s="14"/>
    </row>
    <row r="815" spans="7:9" ht="15" customHeight="1" x14ac:dyDescent="0.2">
      <c r="G815" s="14"/>
      <c r="I815" s="14"/>
    </row>
    <row r="816" spans="7:9" ht="15" customHeight="1" x14ac:dyDescent="0.2">
      <c r="G816" s="14"/>
      <c r="I816" s="14"/>
    </row>
    <row r="817" spans="7:9" ht="15" customHeight="1" x14ac:dyDescent="0.2">
      <c r="G817" s="14"/>
      <c r="I817" s="14"/>
    </row>
    <row r="818" spans="7:9" ht="15" customHeight="1" x14ac:dyDescent="0.2">
      <c r="G818" s="14"/>
      <c r="I818" s="14"/>
    </row>
    <row r="819" spans="7:9" ht="15" customHeight="1" x14ac:dyDescent="0.2">
      <c r="G819" s="14"/>
      <c r="I819" s="14"/>
    </row>
    <row r="820" spans="7:9" ht="15" customHeight="1" x14ac:dyDescent="0.2">
      <c r="G820" s="14"/>
      <c r="I820" s="14"/>
    </row>
    <row r="821" spans="7:9" ht="15" customHeight="1" x14ac:dyDescent="0.2">
      <c r="G821" s="14"/>
      <c r="I821" s="14"/>
    </row>
    <row r="822" spans="7:9" ht="15" customHeight="1" x14ac:dyDescent="0.2">
      <c r="G822" s="14"/>
      <c r="I822" s="14"/>
    </row>
    <row r="823" spans="7:9" ht="15" customHeight="1" x14ac:dyDescent="0.2">
      <c r="G823" s="14"/>
      <c r="I823" s="14"/>
    </row>
    <row r="824" spans="7:9" ht="15" customHeight="1" x14ac:dyDescent="0.2">
      <c r="G824" s="14"/>
      <c r="I824" s="14"/>
    </row>
    <row r="825" spans="7:9" ht="15" customHeight="1" x14ac:dyDescent="0.2">
      <c r="G825" s="14"/>
      <c r="I825" s="14"/>
    </row>
    <row r="826" spans="7:9" ht="15" customHeight="1" x14ac:dyDescent="0.2">
      <c r="G826" s="14"/>
      <c r="I826" s="14"/>
    </row>
    <row r="827" spans="7:9" ht="15" customHeight="1" x14ac:dyDescent="0.2">
      <c r="G827" s="14"/>
      <c r="I827" s="14"/>
    </row>
    <row r="828" spans="7:9" ht="15" customHeight="1" x14ac:dyDescent="0.2">
      <c r="G828" s="14"/>
      <c r="I828" s="14"/>
    </row>
    <row r="829" spans="7:9" ht="15" customHeight="1" x14ac:dyDescent="0.2">
      <c r="G829" s="14"/>
      <c r="I829" s="14"/>
    </row>
    <row r="830" spans="7:9" ht="15" customHeight="1" x14ac:dyDescent="0.2">
      <c r="G830" s="14"/>
      <c r="I830" s="14"/>
    </row>
    <row r="831" spans="7:9" ht="15" customHeight="1" x14ac:dyDescent="0.2">
      <c r="G831" s="14"/>
      <c r="I831" s="14"/>
    </row>
    <row r="832" spans="7:9" ht="15" customHeight="1" x14ac:dyDescent="0.2">
      <c r="G832" s="14"/>
      <c r="I832" s="14"/>
    </row>
    <row r="833" spans="7:9" ht="15" customHeight="1" x14ac:dyDescent="0.2">
      <c r="G833" s="14"/>
      <c r="I833" s="14"/>
    </row>
    <row r="834" spans="7:9" ht="15" customHeight="1" x14ac:dyDescent="0.2">
      <c r="G834" s="14"/>
      <c r="I834" s="14"/>
    </row>
    <row r="835" spans="7:9" ht="15" customHeight="1" x14ac:dyDescent="0.2">
      <c r="G835" s="14"/>
      <c r="I835" s="14"/>
    </row>
    <row r="836" spans="7:9" ht="15" customHeight="1" x14ac:dyDescent="0.2">
      <c r="G836" s="14"/>
      <c r="I836" s="14"/>
    </row>
    <row r="837" spans="7:9" ht="15" customHeight="1" x14ac:dyDescent="0.2">
      <c r="G837" s="14"/>
      <c r="I837" s="14"/>
    </row>
    <row r="838" spans="7:9" ht="15" customHeight="1" x14ac:dyDescent="0.2">
      <c r="G838" s="14"/>
      <c r="I838" s="14"/>
    </row>
    <row r="839" spans="7:9" ht="15" customHeight="1" x14ac:dyDescent="0.2">
      <c r="G839" s="14"/>
      <c r="I839" s="14"/>
    </row>
    <row r="840" spans="7:9" ht="15" customHeight="1" x14ac:dyDescent="0.2">
      <c r="G840" s="14"/>
      <c r="I840" s="14"/>
    </row>
    <row r="841" spans="7:9" ht="15" customHeight="1" x14ac:dyDescent="0.2">
      <c r="G841" s="14"/>
      <c r="I841" s="14"/>
    </row>
    <row r="842" spans="7:9" ht="15" customHeight="1" x14ac:dyDescent="0.2">
      <c r="G842" s="14"/>
      <c r="I842" s="14"/>
    </row>
    <row r="843" spans="7:9" ht="15" customHeight="1" x14ac:dyDescent="0.2">
      <c r="G843" s="14"/>
      <c r="I843" s="14"/>
    </row>
    <row r="844" spans="7:9" ht="15" customHeight="1" x14ac:dyDescent="0.2">
      <c r="G844" s="14"/>
      <c r="I844" s="14"/>
    </row>
    <row r="845" spans="7:9" ht="15" customHeight="1" x14ac:dyDescent="0.2">
      <c r="G845" s="14"/>
      <c r="I845" s="14"/>
    </row>
    <row r="846" spans="7:9" ht="15" customHeight="1" x14ac:dyDescent="0.2">
      <c r="G846" s="14"/>
      <c r="I846" s="14"/>
    </row>
    <row r="847" spans="7:9" ht="15" customHeight="1" x14ac:dyDescent="0.2">
      <c r="G847" s="14"/>
      <c r="I847" s="14"/>
    </row>
    <row r="848" spans="7:9" ht="15" customHeight="1" x14ac:dyDescent="0.2">
      <c r="G848" s="14"/>
      <c r="I848" s="14"/>
    </row>
    <row r="849" spans="7:9" ht="15" customHeight="1" x14ac:dyDescent="0.2">
      <c r="G849" s="14"/>
      <c r="I849" s="14"/>
    </row>
    <row r="850" spans="7:9" ht="15" customHeight="1" x14ac:dyDescent="0.2">
      <c r="G850" s="14"/>
      <c r="I850" s="14"/>
    </row>
    <row r="851" spans="7:9" ht="15" customHeight="1" x14ac:dyDescent="0.2">
      <c r="G851" s="14"/>
      <c r="I851" s="14"/>
    </row>
    <row r="852" spans="7:9" ht="15" customHeight="1" x14ac:dyDescent="0.2">
      <c r="G852" s="14"/>
      <c r="I852" s="14"/>
    </row>
    <row r="853" spans="7:9" ht="15" customHeight="1" x14ac:dyDescent="0.2">
      <c r="G853" s="14"/>
      <c r="I853" s="14"/>
    </row>
    <row r="854" spans="7:9" ht="15" customHeight="1" x14ac:dyDescent="0.2">
      <c r="G854" s="14"/>
      <c r="I854" s="14"/>
    </row>
    <row r="855" spans="7:9" ht="15" customHeight="1" x14ac:dyDescent="0.2">
      <c r="G855" s="14"/>
      <c r="I855" s="14"/>
    </row>
    <row r="856" spans="7:9" ht="15" customHeight="1" x14ac:dyDescent="0.2">
      <c r="G856" s="14"/>
      <c r="I856" s="14"/>
    </row>
    <row r="857" spans="7:9" ht="15" customHeight="1" x14ac:dyDescent="0.2">
      <c r="G857" s="14"/>
      <c r="I857" s="14"/>
    </row>
    <row r="858" spans="7:9" ht="15" customHeight="1" x14ac:dyDescent="0.2">
      <c r="G858" s="14"/>
      <c r="I858" s="14"/>
    </row>
    <row r="859" spans="7:9" ht="15" customHeight="1" x14ac:dyDescent="0.2">
      <c r="G859" s="14"/>
      <c r="I859" s="14"/>
    </row>
    <row r="860" spans="7:9" ht="15" customHeight="1" x14ac:dyDescent="0.2">
      <c r="G860" s="14"/>
      <c r="I860" s="14"/>
    </row>
    <row r="861" spans="7:9" ht="15" customHeight="1" x14ac:dyDescent="0.2">
      <c r="G861" s="14"/>
      <c r="I861" s="14"/>
    </row>
    <row r="862" spans="7:9" ht="15" customHeight="1" x14ac:dyDescent="0.2">
      <c r="G862" s="14"/>
      <c r="I862" s="14"/>
    </row>
    <row r="863" spans="7:9" ht="15" customHeight="1" x14ac:dyDescent="0.2">
      <c r="G863" s="14"/>
      <c r="I863" s="14"/>
    </row>
    <row r="864" spans="7:9" ht="15" customHeight="1" x14ac:dyDescent="0.2">
      <c r="G864" s="14"/>
      <c r="I864" s="14"/>
    </row>
    <row r="865" spans="7:9" ht="15" customHeight="1" x14ac:dyDescent="0.2">
      <c r="G865" s="14"/>
      <c r="I865" s="14"/>
    </row>
    <row r="866" spans="7:9" ht="15" customHeight="1" x14ac:dyDescent="0.2">
      <c r="G866" s="14"/>
      <c r="I866" s="14"/>
    </row>
    <row r="867" spans="7:9" ht="15" customHeight="1" x14ac:dyDescent="0.2">
      <c r="G867" s="14"/>
      <c r="I867" s="14"/>
    </row>
    <row r="868" spans="7:9" ht="15" customHeight="1" x14ac:dyDescent="0.2">
      <c r="G868" s="14"/>
      <c r="I868" s="14"/>
    </row>
    <row r="869" spans="7:9" ht="15" customHeight="1" x14ac:dyDescent="0.2">
      <c r="G869" s="14"/>
      <c r="I869" s="14"/>
    </row>
    <row r="870" spans="7:9" ht="15" customHeight="1" x14ac:dyDescent="0.2">
      <c r="G870" s="14"/>
      <c r="I870" s="14"/>
    </row>
    <row r="871" spans="7:9" ht="15" customHeight="1" x14ac:dyDescent="0.2">
      <c r="G871" s="14"/>
      <c r="I871" s="14"/>
    </row>
    <row r="872" spans="7:9" ht="15" customHeight="1" x14ac:dyDescent="0.2">
      <c r="G872" s="14"/>
      <c r="I872" s="14"/>
    </row>
    <row r="873" spans="7:9" ht="15" customHeight="1" x14ac:dyDescent="0.2">
      <c r="G873" s="14"/>
      <c r="I873" s="14"/>
    </row>
    <row r="874" spans="7:9" ht="15" customHeight="1" x14ac:dyDescent="0.2">
      <c r="G874" s="14"/>
      <c r="I874" s="14"/>
    </row>
    <row r="875" spans="7:9" ht="15" customHeight="1" x14ac:dyDescent="0.2">
      <c r="G875" s="14"/>
      <c r="I875" s="14"/>
    </row>
    <row r="876" spans="7:9" ht="15" customHeight="1" x14ac:dyDescent="0.2">
      <c r="G876" s="14"/>
      <c r="I876" s="14"/>
    </row>
    <row r="877" spans="7:9" ht="15" customHeight="1" x14ac:dyDescent="0.2">
      <c r="G877" s="14"/>
      <c r="I877" s="14"/>
    </row>
    <row r="878" spans="7:9" ht="15" customHeight="1" x14ac:dyDescent="0.2">
      <c r="G878" s="14"/>
      <c r="I878" s="14"/>
    </row>
    <row r="879" spans="7:9" ht="15" customHeight="1" x14ac:dyDescent="0.2">
      <c r="G879" s="14"/>
      <c r="I879" s="14"/>
    </row>
    <row r="880" spans="7:9" ht="15" customHeight="1" x14ac:dyDescent="0.2">
      <c r="G880" s="14"/>
      <c r="I880" s="14"/>
    </row>
    <row r="881" spans="7:9" ht="15" customHeight="1" x14ac:dyDescent="0.2">
      <c r="G881" s="14"/>
      <c r="I881" s="14"/>
    </row>
    <row r="882" spans="7:9" ht="15" customHeight="1" x14ac:dyDescent="0.2">
      <c r="G882" s="14"/>
      <c r="I882" s="14"/>
    </row>
    <row r="883" spans="7:9" ht="15" customHeight="1" x14ac:dyDescent="0.2">
      <c r="G883" s="14"/>
      <c r="I883" s="14"/>
    </row>
    <row r="884" spans="7:9" ht="15" customHeight="1" x14ac:dyDescent="0.2">
      <c r="G884" s="14"/>
      <c r="I884" s="14"/>
    </row>
    <row r="885" spans="7:9" ht="15" customHeight="1" x14ac:dyDescent="0.2">
      <c r="G885" s="14"/>
      <c r="I885" s="14"/>
    </row>
    <row r="886" spans="7:9" ht="15" customHeight="1" x14ac:dyDescent="0.2">
      <c r="G886" s="14"/>
      <c r="I886" s="14"/>
    </row>
    <row r="887" spans="7:9" ht="15" customHeight="1" x14ac:dyDescent="0.2">
      <c r="G887" s="14"/>
      <c r="I887" s="14"/>
    </row>
    <row r="888" spans="7:9" ht="15" customHeight="1" x14ac:dyDescent="0.2">
      <c r="G888" s="14"/>
      <c r="I888" s="14"/>
    </row>
    <row r="889" spans="7:9" ht="15" customHeight="1" x14ac:dyDescent="0.2">
      <c r="G889" s="14"/>
      <c r="I889" s="14"/>
    </row>
    <row r="890" spans="7:9" ht="15" customHeight="1" x14ac:dyDescent="0.2">
      <c r="G890" s="14"/>
      <c r="I890" s="14"/>
    </row>
    <row r="891" spans="7:9" ht="15" customHeight="1" x14ac:dyDescent="0.2">
      <c r="G891" s="14"/>
      <c r="I891" s="14"/>
    </row>
    <row r="892" spans="7:9" ht="15" customHeight="1" x14ac:dyDescent="0.2">
      <c r="G892" s="14"/>
      <c r="I892" s="14"/>
    </row>
    <row r="893" spans="7:9" ht="15" customHeight="1" x14ac:dyDescent="0.2">
      <c r="G893" s="14"/>
      <c r="I893" s="14"/>
    </row>
    <row r="894" spans="7:9" ht="15" customHeight="1" x14ac:dyDescent="0.2">
      <c r="G894" s="14"/>
      <c r="I894" s="14"/>
    </row>
    <row r="895" spans="7:9" ht="15" customHeight="1" x14ac:dyDescent="0.2">
      <c r="G895" s="14"/>
      <c r="I895" s="14"/>
    </row>
    <row r="896" spans="7:9" ht="15" customHeight="1" x14ac:dyDescent="0.2">
      <c r="G896" s="14"/>
      <c r="I896" s="14"/>
    </row>
    <row r="897" spans="7:9" ht="15" customHeight="1" x14ac:dyDescent="0.2">
      <c r="G897" s="14"/>
      <c r="I897" s="14"/>
    </row>
    <row r="898" spans="7:9" ht="15" customHeight="1" x14ac:dyDescent="0.2">
      <c r="G898" s="14"/>
      <c r="I898" s="14"/>
    </row>
    <row r="899" spans="7:9" ht="15" customHeight="1" x14ac:dyDescent="0.2">
      <c r="G899" s="14"/>
      <c r="I899" s="14"/>
    </row>
    <row r="900" spans="7:9" ht="15" customHeight="1" x14ac:dyDescent="0.2">
      <c r="G900" s="14"/>
      <c r="I900" s="14"/>
    </row>
    <row r="901" spans="7:9" ht="15" customHeight="1" x14ac:dyDescent="0.2">
      <c r="G901" s="14"/>
      <c r="I901" s="14"/>
    </row>
    <row r="902" spans="7:9" ht="15" customHeight="1" x14ac:dyDescent="0.2">
      <c r="G902" s="14"/>
      <c r="I902" s="14"/>
    </row>
    <row r="903" spans="7:9" ht="15" customHeight="1" x14ac:dyDescent="0.2">
      <c r="G903" s="14"/>
      <c r="I903" s="14"/>
    </row>
    <row r="904" spans="7:9" ht="15" customHeight="1" x14ac:dyDescent="0.2">
      <c r="G904" s="14"/>
      <c r="I904" s="14"/>
    </row>
    <row r="905" spans="7:9" ht="15" customHeight="1" x14ac:dyDescent="0.2">
      <c r="G905" s="14"/>
      <c r="I905" s="14"/>
    </row>
    <row r="906" spans="7:9" ht="15" customHeight="1" x14ac:dyDescent="0.2">
      <c r="G906" s="14"/>
      <c r="I906" s="14"/>
    </row>
    <row r="907" spans="7:9" ht="15" customHeight="1" x14ac:dyDescent="0.2">
      <c r="G907" s="14"/>
      <c r="I907" s="14"/>
    </row>
    <row r="908" spans="7:9" ht="15" customHeight="1" x14ac:dyDescent="0.2">
      <c r="G908" s="14"/>
      <c r="I908" s="14"/>
    </row>
    <row r="909" spans="7:9" ht="15" customHeight="1" x14ac:dyDescent="0.2">
      <c r="G909" s="14"/>
      <c r="I909" s="14"/>
    </row>
    <row r="910" spans="7:9" ht="15" customHeight="1" x14ac:dyDescent="0.2">
      <c r="G910" s="14"/>
      <c r="I910" s="14"/>
    </row>
    <row r="911" spans="7:9" ht="15" customHeight="1" x14ac:dyDescent="0.2">
      <c r="G911" s="14"/>
      <c r="I911" s="14"/>
    </row>
    <row r="912" spans="7:9" ht="15" customHeight="1" x14ac:dyDescent="0.2">
      <c r="G912" s="14"/>
      <c r="I912" s="14"/>
    </row>
    <row r="913" spans="7:9" ht="15" customHeight="1" x14ac:dyDescent="0.2">
      <c r="G913" s="14"/>
      <c r="I913" s="14"/>
    </row>
    <row r="914" spans="7:9" ht="15" customHeight="1" x14ac:dyDescent="0.2">
      <c r="G914" s="14"/>
      <c r="I914" s="14"/>
    </row>
    <row r="915" spans="7:9" ht="15" customHeight="1" x14ac:dyDescent="0.2">
      <c r="G915" s="14"/>
      <c r="I915" s="14"/>
    </row>
    <row r="916" spans="7:9" ht="15" customHeight="1" x14ac:dyDescent="0.2">
      <c r="G916" s="14"/>
      <c r="I916" s="14"/>
    </row>
    <row r="917" spans="7:9" ht="15" customHeight="1" x14ac:dyDescent="0.2">
      <c r="G917" s="14"/>
      <c r="I917" s="14"/>
    </row>
    <row r="918" spans="7:9" ht="15" customHeight="1" x14ac:dyDescent="0.2">
      <c r="G918" s="14"/>
      <c r="I918" s="14"/>
    </row>
    <row r="919" spans="7:9" ht="15" customHeight="1" x14ac:dyDescent="0.2">
      <c r="G919" s="14"/>
      <c r="I919" s="14"/>
    </row>
    <row r="920" spans="7:9" ht="15" customHeight="1" x14ac:dyDescent="0.2">
      <c r="G920" s="14"/>
      <c r="I920" s="14"/>
    </row>
    <row r="921" spans="7:9" ht="15" customHeight="1" x14ac:dyDescent="0.2">
      <c r="G921" s="14"/>
      <c r="I921" s="14"/>
    </row>
    <row r="922" spans="7:9" ht="15" customHeight="1" x14ac:dyDescent="0.2">
      <c r="G922" s="14"/>
      <c r="I922" s="14"/>
    </row>
    <row r="923" spans="7:9" ht="15" customHeight="1" x14ac:dyDescent="0.2">
      <c r="G923" s="14"/>
      <c r="I923" s="14"/>
    </row>
    <row r="924" spans="7:9" ht="15" customHeight="1" x14ac:dyDescent="0.2">
      <c r="G924" s="14"/>
      <c r="I924" s="14"/>
    </row>
    <row r="925" spans="7:9" ht="15" customHeight="1" x14ac:dyDescent="0.2">
      <c r="G925" s="14"/>
      <c r="I925" s="14"/>
    </row>
    <row r="926" spans="7:9" ht="15" customHeight="1" x14ac:dyDescent="0.2">
      <c r="G926" s="14"/>
      <c r="I926" s="14"/>
    </row>
    <row r="927" spans="7:9" ht="15" customHeight="1" x14ac:dyDescent="0.2">
      <c r="G927" s="14"/>
      <c r="I927" s="14"/>
    </row>
    <row r="928" spans="7:9" ht="15" customHeight="1" x14ac:dyDescent="0.2">
      <c r="G928" s="14"/>
      <c r="I928" s="14"/>
    </row>
    <row r="929" spans="7:9" ht="15" customHeight="1" x14ac:dyDescent="0.2">
      <c r="G929" s="14"/>
      <c r="I929" s="14"/>
    </row>
    <row r="930" spans="7:9" ht="15" customHeight="1" x14ac:dyDescent="0.2">
      <c r="G930" s="14"/>
      <c r="I930" s="14"/>
    </row>
    <row r="931" spans="7:9" ht="15" customHeight="1" x14ac:dyDescent="0.2">
      <c r="G931" s="14"/>
      <c r="I931" s="14"/>
    </row>
    <row r="932" spans="7:9" ht="15" customHeight="1" x14ac:dyDescent="0.2">
      <c r="G932" s="14"/>
      <c r="I932" s="14"/>
    </row>
    <row r="933" spans="7:9" ht="15" customHeight="1" x14ac:dyDescent="0.2">
      <c r="G933" s="14"/>
      <c r="I933" s="14"/>
    </row>
    <row r="934" spans="7:9" ht="15" customHeight="1" x14ac:dyDescent="0.2">
      <c r="G934" s="14"/>
      <c r="I934" s="14"/>
    </row>
    <row r="935" spans="7:9" ht="15" customHeight="1" x14ac:dyDescent="0.2">
      <c r="G935" s="14"/>
      <c r="I935" s="14"/>
    </row>
    <row r="936" spans="7:9" ht="15" customHeight="1" x14ac:dyDescent="0.2">
      <c r="G936" s="14"/>
      <c r="I936" s="14"/>
    </row>
    <row r="937" spans="7:9" ht="15" customHeight="1" x14ac:dyDescent="0.2">
      <c r="G937" s="14"/>
      <c r="I937" s="14"/>
    </row>
    <row r="938" spans="7:9" ht="15" customHeight="1" x14ac:dyDescent="0.2">
      <c r="G938" s="14"/>
      <c r="I938" s="14"/>
    </row>
    <row r="939" spans="7:9" ht="15" customHeight="1" x14ac:dyDescent="0.2">
      <c r="G939" s="14"/>
      <c r="I939" s="14"/>
    </row>
    <row r="940" spans="7:9" ht="15" customHeight="1" x14ac:dyDescent="0.2">
      <c r="G940" s="14"/>
      <c r="I940" s="14"/>
    </row>
    <row r="941" spans="7:9" ht="15" customHeight="1" x14ac:dyDescent="0.2">
      <c r="G941" s="14"/>
      <c r="I941" s="14"/>
    </row>
    <row r="942" spans="7:9" ht="15" customHeight="1" x14ac:dyDescent="0.2">
      <c r="G942" s="14"/>
      <c r="I942" s="14"/>
    </row>
    <row r="943" spans="7:9" ht="15" customHeight="1" x14ac:dyDescent="0.2">
      <c r="G943" s="14"/>
      <c r="I943" s="14"/>
    </row>
    <row r="944" spans="7:9" ht="15" customHeight="1" x14ac:dyDescent="0.2">
      <c r="G944" s="14"/>
      <c r="I944" s="14"/>
    </row>
    <row r="945" spans="7:9" ht="15" customHeight="1" x14ac:dyDescent="0.2">
      <c r="G945" s="14"/>
      <c r="I945" s="14"/>
    </row>
    <row r="946" spans="7:9" ht="15" customHeight="1" x14ac:dyDescent="0.2">
      <c r="G946" s="14"/>
      <c r="I946" s="14"/>
    </row>
    <row r="947" spans="7:9" ht="15" customHeight="1" x14ac:dyDescent="0.2">
      <c r="G947" s="14"/>
      <c r="I947" s="14"/>
    </row>
    <row r="948" spans="7:9" ht="15" customHeight="1" x14ac:dyDescent="0.2">
      <c r="G948" s="14"/>
      <c r="I948" s="14"/>
    </row>
    <row r="949" spans="7:9" ht="15" customHeight="1" x14ac:dyDescent="0.2">
      <c r="G949" s="14"/>
      <c r="I949" s="14"/>
    </row>
    <row r="950" spans="7:9" ht="15" customHeight="1" x14ac:dyDescent="0.2">
      <c r="G950" s="14"/>
      <c r="I950" s="14"/>
    </row>
    <row r="951" spans="7:9" ht="15" customHeight="1" x14ac:dyDescent="0.2">
      <c r="G951" s="14"/>
      <c r="I951" s="14"/>
    </row>
    <row r="952" spans="7:9" ht="15" customHeight="1" x14ac:dyDescent="0.2">
      <c r="G952" s="14"/>
      <c r="I952" s="14"/>
    </row>
    <row r="953" spans="7:9" ht="15" customHeight="1" x14ac:dyDescent="0.2">
      <c r="G953" s="14"/>
      <c r="I953" s="14"/>
    </row>
    <row r="954" spans="7:9" ht="15" customHeight="1" x14ac:dyDescent="0.2">
      <c r="G954" s="14"/>
      <c r="I954" s="14"/>
    </row>
    <row r="955" spans="7:9" ht="15" customHeight="1" x14ac:dyDescent="0.2">
      <c r="G955" s="14"/>
      <c r="I955" s="14"/>
    </row>
    <row r="956" spans="7:9" ht="15" customHeight="1" x14ac:dyDescent="0.2">
      <c r="G956" s="14"/>
      <c r="I956" s="14"/>
    </row>
    <row r="957" spans="7:9" ht="15" customHeight="1" x14ac:dyDescent="0.2">
      <c r="G957" s="14"/>
      <c r="I957" s="14"/>
    </row>
    <row r="958" spans="7:9" ht="15" customHeight="1" x14ac:dyDescent="0.2">
      <c r="G958" s="14"/>
      <c r="I958" s="14"/>
    </row>
    <row r="959" spans="7:9" ht="15" customHeight="1" x14ac:dyDescent="0.2">
      <c r="G959" s="14"/>
      <c r="I959" s="14"/>
    </row>
    <row r="960" spans="7:9" ht="15" customHeight="1" x14ac:dyDescent="0.2">
      <c r="G960" s="14"/>
      <c r="I960" s="14"/>
    </row>
    <row r="961" spans="7:9" ht="15" customHeight="1" x14ac:dyDescent="0.2">
      <c r="G961" s="14"/>
      <c r="I961" s="14"/>
    </row>
    <row r="962" spans="7:9" ht="15" customHeight="1" x14ac:dyDescent="0.2">
      <c r="G962" s="14"/>
      <c r="I962" s="14"/>
    </row>
    <row r="963" spans="7:9" ht="15" customHeight="1" x14ac:dyDescent="0.2">
      <c r="G963" s="14"/>
      <c r="I963" s="14"/>
    </row>
    <row r="964" spans="7:9" ht="15" customHeight="1" x14ac:dyDescent="0.2">
      <c r="G964" s="14"/>
      <c r="I964" s="14"/>
    </row>
    <row r="965" spans="7:9" ht="15" customHeight="1" x14ac:dyDescent="0.2">
      <c r="G965" s="14"/>
      <c r="I965" s="14"/>
    </row>
    <row r="966" spans="7:9" ht="15" customHeight="1" x14ac:dyDescent="0.2">
      <c r="G966" s="14"/>
      <c r="I966" s="14"/>
    </row>
    <row r="967" spans="7:9" ht="15" customHeight="1" x14ac:dyDescent="0.2">
      <c r="G967" s="14"/>
      <c r="I967" s="14"/>
    </row>
    <row r="968" spans="7:9" ht="15" customHeight="1" x14ac:dyDescent="0.2">
      <c r="G968" s="14"/>
      <c r="I968" s="14"/>
    </row>
    <row r="969" spans="7:9" ht="15" customHeight="1" x14ac:dyDescent="0.2">
      <c r="G969" s="14"/>
      <c r="I969" s="14"/>
    </row>
    <row r="970" spans="7:9" ht="15" customHeight="1" x14ac:dyDescent="0.2">
      <c r="G970" s="14"/>
      <c r="I970" s="14"/>
    </row>
    <row r="971" spans="7:9" ht="15" customHeight="1" x14ac:dyDescent="0.2">
      <c r="G971" s="14"/>
      <c r="I971" s="14"/>
    </row>
    <row r="972" spans="7:9" ht="15" customHeight="1" x14ac:dyDescent="0.2">
      <c r="G972" s="14"/>
      <c r="I972" s="14"/>
    </row>
    <row r="973" spans="7:9" ht="15" customHeight="1" x14ac:dyDescent="0.2">
      <c r="G973" s="14"/>
      <c r="I973" s="14"/>
    </row>
    <row r="974" spans="7:9" ht="15" customHeight="1" x14ac:dyDescent="0.2">
      <c r="G974" s="14"/>
      <c r="I974" s="14"/>
    </row>
    <row r="975" spans="7:9" ht="15" customHeight="1" x14ac:dyDescent="0.2">
      <c r="G975" s="14"/>
      <c r="I975" s="14"/>
    </row>
    <row r="976" spans="7:9" ht="15" customHeight="1" x14ac:dyDescent="0.2">
      <c r="G976" s="14"/>
      <c r="I976" s="14"/>
    </row>
    <row r="977" spans="7:9" ht="15" customHeight="1" x14ac:dyDescent="0.2">
      <c r="G977" s="14"/>
      <c r="I977" s="14"/>
    </row>
    <row r="978" spans="7:9" ht="15" customHeight="1" x14ac:dyDescent="0.2">
      <c r="G978" s="14"/>
      <c r="I978" s="14"/>
    </row>
    <row r="979" spans="7:9" ht="15" customHeight="1" x14ac:dyDescent="0.2">
      <c r="G979" s="14"/>
      <c r="I979" s="14"/>
    </row>
    <row r="980" spans="7:9" ht="15" customHeight="1" x14ac:dyDescent="0.2">
      <c r="G980" s="14"/>
      <c r="I980" s="14"/>
    </row>
    <row r="981" spans="7:9" ht="15" customHeight="1" x14ac:dyDescent="0.2">
      <c r="G981" s="14"/>
      <c r="I981" s="14"/>
    </row>
    <row r="982" spans="7:9" ht="15" customHeight="1" x14ac:dyDescent="0.2">
      <c r="G982" s="14"/>
      <c r="I982" s="14"/>
    </row>
    <row r="983" spans="7:9" ht="15" customHeight="1" x14ac:dyDescent="0.2">
      <c r="G983" s="14"/>
      <c r="I983" s="14"/>
    </row>
    <row r="984" spans="7:9" ht="15" customHeight="1" x14ac:dyDescent="0.2">
      <c r="G984" s="14"/>
      <c r="I984" s="14"/>
    </row>
    <row r="985" spans="7:9" ht="15" customHeight="1" x14ac:dyDescent="0.2">
      <c r="G985" s="14"/>
      <c r="I985" s="14"/>
    </row>
    <row r="986" spans="7:9" ht="15" customHeight="1" x14ac:dyDescent="0.2">
      <c r="G986" s="14"/>
      <c r="I986" s="14"/>
    </row>
    <row r="987" spans="7:9" ht="15" customHeight="1" x14ac:dyDescent="0.2">
      <c r="G987" s="14"/>
      <c r="I987" s="14"/>
    </row>
    <row r="988" spans="7:9" ht="15" customHeight="1" x14ac:dyDescent="0.2">
      <c r="G988" s="14"/>
      <c r="I988" s="14"/>
    </row>
    <row r="989" spans="7:9" ht="15" customHeight="1" x14ac:dyDescent="0.2">
      <c r="G989" s="14"/>
      <c r="I989" s="14"/>
    </row>
    <row r="990" spans="7:9" ht="15" customHeight="1" x14ac:dyDescent="0.2">
      <c r="G990" s="14"/>
      <c r="I990" s="14"/>
    </row>
    <row r="991" spans="7:9" ht="15" customHeight="1" x14ac:dyDescent="0.2">
      <c r="G991" s="14"/>
      <c r="I991" s="14"/>
    </row>
    <row r="992" spans="7:9" ht="15" customHeight="1" x14ac:dyDescent="0.2">
      <c r="G992" s="14"/>
      <c r="I992" s="14"/>
    </row>
    <row r="993" spans="7:9" ht="15" customHeight="1" x14ac:dyDescent="0.2">
      <c r="G993" s="14"/>
      <c r="I993" s="14"/>
    </row>
    <row r="994" spans="7:9" ht="15" customHeight="1" x14ac:dyDescent="0.2">
      <c r="G994" s="14"/>
      <c r="I994" s="14"/>
    </row>
    <row r="995" spans="7:9" ht="15" customHeight="1" x14ac:dyDescent="0.2">
      <c r="G995" s="14"/>
      <c r="I995" s="14"/>
    </row>
    <row r="996" spans="7:9" ht="15" customHeight="1" x14ac:dyDescent="0.2">
      <c r="G996" s="14"/>
      <c r="I996" s="14"/>
    </row>
    <row r="997" spans="7:9" ht="15" customHeight="1" x14ac:dyDescent="0.2">
      <c r="G997" s="14"/>
      <c r="I997" s="14"/>
    </row>
    <row r="998" spans="7:9" ht="15" customHeight="1" x14ac:dyDescent="0.2">
      <c r="G998" s="14"/>
      <c r="I998" s="14"/>
    </row>
    <row r="999" spans="7:9" ht="15" customHeight="1" x14ac:dyDescent="0.2">
      <c r="G999" s="14"/>
      <c r="I999" s="14"/>
    </row>
    <row r="1000" spans="7:9" ht="15" customHeight="1" x14ac:dyDescent="0.2">
      <c r="G1000" s="14"/>
      <c r="I1000" s="14"/>
    </row>
    <row r="1001" spans="7:9" ht="15" customHeight="1" x14ac:dyDescent="0.2">
      <c r="G1001" s="14"/>
      <c r="I1001" s="14"/>
    </row>
    <row r="1002" spans="7:9" ht="15" customHeight="1" x14ac:dyDescent="0.2">
      <c r="G1002" s="14"/>
      <c r="I1002" s="14"/>
    </row>
    <row r="1003" spans="7:9" ht="15" customHeight="1" x14ac:dyDescent="0.2">
      <c r="G1003" s="14"/>
      <c r="I1003" s="14"/>
    </row>
    <row r="1004" spans="7:9" ht="15" customHeight="1" x14ac:dyDescent="0.2">
      <c r="G1004" s="14"/>
      <c r="I1004" s="14"/>
    </row>
    <row r="1005" spans="7:9" ht="15" customHeight="1" x14ac:dyDescent="0.2">
      <c r="G1005" s="14"/>
      <c r="I1005" s="14"/>
    </row>
    <row r="1006" spans="7:9" ht="15" customHeight="1" x14ac:dyDescent="0.2">
      <c r="G1006" s="14"/>
      <c r="I1006" s="14"/>
    </row>
    <row r="1007" spans="7:9" ht="15" customHeight="1" x14ac:dyDescent="0.2">
      <c r="G1007" s="14"/>
      <c r="I1007" s="14"/>
    </row>
    <row r="1008" spans="7:9" ht="15" customHeight="1" x14ac:dyDescent="0.2">
      <c r="G1008" s="14"/>
      <c r="I1008" s="14"/>
    </row>
    <row r="1009" spans="7:9" ht="15" customHeight="1" x14ac:dyDescent="0.2">
      <c r="G1009" s="14"/>
      <c r="I1009" s="14"/>
    </row>
    <row r="1010" spans="7:9" ht="15" customHeight="1" x14ac:dyDescent="0.2">
      <c r="G1010" s="14"/>
      <c r="I1010" s="14"/>
    </row>
    <row r="1011" spans="7:9" ht="15" customHeight="1" x14ac:dyDescent="0.2">
      <c r="G1011" s="14"/>
      <c r="I1011" s="14"/>
    </row>
    <row r="1012" spans="7:9" ht="15" customHeight="1" x14ac:dyDescent="0.2">
      <c r="G1012" s="14"/>
      <c r="I1012" s="14"/>
    </row>
    <row r="1013" spans="7:9" ht="15" customHeight="1" x14ac:dyDescent="0.2">
      <c r="G1013" s="14"/>
      <c r="I1013" s="14"/>
    </row>
    <row r="1014" spans="7:9" ht="15" customHeight="1" x14ac:dyDescent="0.2">
      <c r="G1014" s="14"/>
      <c r="I1014" s="14"/>
    </row>
    <row r="1015" spans="7:9" ht="15" customHeight="1" x14ac:dyDescent="0.2">
      <c r="G1015" s="14"/>
      <c r="I1015" s="14"/>
    </row>
    <row r="1016" spans="7:9" ht="15" customHeight="1" x14ac:dyDescent="0.2">
      <c r="G1016" s="14"/>
      <c r="I1016" s="14"/>
    </row>
    <row r="1017" spans="7:9" ht="15" customHeight="1" x14ac:dyDescent="0.2">
      <c r="G1017" s="14"/>
      <c r="I1017" s="14"/>
    </row>
    <row r="1018" spans="7:9" ht="15" customHeight="1" x14ac:dyDescent="0.2">
      <c r="G1018" s="14"/>
      <c r="I1018" s="14"/>
    </row>
    <row r="1019" spans="7:9" ht="15" customHeight="1" x14ac:dyDescent="0.2">
      <c r="G1019" s="14"/>
      <c r="I1019" s="14"/>
    </row>
    <row r="1020" spans="7:9" ht="15" customHeight="1" x14ac:dyDescent="0.2">
      <c r="G1020" s="14"/>
      <c r="I1020" s="14"/>
    </row>
    <row r="1021" spans="7:9" ht="15" customHeight="1" x14ac:dyDescent="0.2">
      <c r="G1021" s="14"/>
      <c r="I1021" s="14"/>
    </row>
    <row r="1022" spans="7:9" ht="15" customHeight="1" x14ac:dyDescent="0.2">
      <c r="G1022" s="14"/>
      <c r="I1022" s="14"/>
    </row>
    <row r="1023" spans="7:9" ht="15" customHeight="1" x14ac:dyDescent="0.2">
      <c r="G1023" s="14"/>
      <c r="I1023" s="14"/>
    </row>
    <row r="1024" spans="7:9" ht="15" customHeight="1" x14ac:dyDescent="0.2">
      <c r="G1024" s="14"/>
      <c r="I1024" s="14"/>
    </row>
    <row r="1025" spans="7:9" ht="15" customHeight="1" x14ac:dyDescent="0.2">
      <c r="G1025" s="14"/>
      <c r="I1025" s="14"/>
    </row>
    <row r="1026" spans="7:9" ht="15" customHeight="1" x14ac:dyDescent="0.2">
      <c r="G1026" s="14"/>
      <c r="I1026" s="14"/>
    </row>
    <row r="1027" spans="7:9" ht="15" customHeight="1" x14ac:dyDescent="0.2">
      <c r="G1027" s="14"/>
      <c r="I1027" s="14"/>
    </row>
    <row r="1028" spans="7:9" ht="15" customHeight="1" x14ac:dyDescent="0.2">
      <c r="G1028" s="14"/>
      <c r="I1028" s="14"/>
    </row>
    <row r="1029" spans="7:9" ht="15" customHeight="1" x14ac:dyDescent="0.2">
      <c r="G1029" s="14"/>
      <c r="I1029" s="14"/>
    </row>
    <row r="1030" spans="7:9" ht="15" customHeight="1" x14ac:dyDescent="0.2">
      <c r="G1030" s="14"/>
      <c r="I1030" s="14"/>
    </row>
    <row r="1031" spans="7:9" ht="15" customHeight="1" x14ac:dyDescent="0.2">
      <c r="G1031" s="14"/>
      <c r="I1031" s="14"/>
    </row>
    <row r="1032" spans="7:9" ht="15" customHeight="1" x14ac:dyDescent="0.2">
      <c r="G1032" s="14"/>
      <c r="I1032" s="14"/>
    </row>
    <row r="1033" spans="7:9" ht="15" customHeight="1" x14ac:dyDescent="0.2">
      <c r="G1033" s="14"/>
      <c r="I1033" s="14"/>
    </row>
    <row r="1034" spans="7:9" ht="15" customHeight="1" x14ac:dyDescent="0.2">
      <c r="G1034" s="14"/>
      <c r="I1034" s="14"/>
    </row>
    <row r="1035" spans="7:9" ht="15" customHeight="1" x14ac:dyDescent="0.2">
      <c r="G1035" s="14"/>
      <c r="I1035" s="14"/>
    </row>
    <row r="1036" spans="7:9" ht="15" customHeight="1" x14ac:dyDescent="0.2">
      <c r="G1036" s="14"/>
      <c r="I1036" s="14"/>
    </row>
    <row r="1037" spans="7:9" ht="15" customHeight="1" x14ac:dyDescent="0.2">
      <c r="G1037" s="14"/>
      <c r="I1037" s="14"/>
    </row>
    <row r="1038" spans="7:9" ht="15" customHeight="1" x14ac:dyDescent="0.2">
      <c r="G1038" s="14"/>
      <c r="I1038" s="14"/>
    </row>
    <row r="1039" spans="7:9" ht="15" customHeight="1" x14ac:dyDescent="0.2">
      <c r="G1039" s="14"/>
      <c r="I1039" s="14"/>
    </row>
    <row r="1040" spans="7:9" ht="15" customHeight="1" x14ac:dyDescent="0.2">
      <c r="G1040" s="14"/>
      <c r="I1040" s="14"/>
    </row>
    <row r="1041" spans="7:9" ht="15" customHeight="1" x14ac:dyDescent="0.2">
      <c r="G1041" s="14"/>
      <c r="I1041" s="14"/>
    </row>
    <row r="1042" spans="7:9" ht="15" customHeight="1" x14ac:dyDescent="0.2">
      <c r="G1042" s="14"/>
      <c r="I1042" s="14"/>
    </row>
    <row r="1043" spans="7:9" ht="15" customHeight="1" x14ac:dyDescent="0.2">
      <c r="G1043" s="14"/>
      <c r="I1043" s="14"/>
    </row>
    <row r="1044" spans="7:9" ht="15" customHeight="1" x14ac:dyDescent="0.2">
      <c r="G1044" s="14"/>
      <c r="I1044" s="14"/>
    </row>
    <row r="1045" spans="7:9" ht="15" customHeight="1" x14ac:dyDescent="0.2">
      <c r="G1045" s="14"/>
      <c r="I1045" s="14"/>
    </row>
    <row r="1046" spans="7:9" ht="15" customHeight="1" x14ac:dyDescent="0.2">
      <c r="G1046" s="14"/>
      <c r="I1046" s="14"/>
    </row>
    <row r="1047" spans="7:9" ht="15" customHeight="1" x14ac:dyDescent="0.2">
      <c r="G1047" s="14"/>
      <c r="I1047" s="14"/>
    </row>
    <row r="1048" spans="7:9" ht="15" customHeight="1" x14ac:dyDescent="0.2">
      <c r="G1048" s="14"/>
      <c r="I1048" s="14"/>
    </row>
    <row r="1049" spans="7:9" ht="15" customHeight="1" x14ac:dyDescent="0.2">
      <c r="G1049" s="14"/>
      <c r="I1049" s="14"/>
    </row>
    <row r="1050" spans="7:9" ht="15" customHeight="1" x14ac:dyDescent="0.2">
      <c r="G1050" s="14"/>
      <c r="I1050" s="14"/>
    </row>
    <row r="1051" spans="7:9" ht="15" customHeight="1" x14ac:dyDescent="0.2">
      <c r="G1051" s="14"/>
      <c r="I1051" s="14"/>
    </row>
    <row r="1052" spans="7:9" ht="15" customHeight="1" x14ac:dyDescent="0.2">
      <c r="G1052" s="14"/>
      <c r="I1052" s="14"/>
    </row>
    <row r="1053" spans="7:9" ht="15" customHeight="1" x14ac:dyDescent="0.2">
      <c r="G1053" s="14"/>
      <c r="I1053" s="14"/>
    </row>
    <row r="1054" spans="7:9" ht="15" customHeight="1" x14ac:dyDescent="0.2">
      <c r="G1054" s="14"/>
      <c r="I1054" s="14"/>
    </row>
    <row r="1055" spans="7:9" ht="15" customHeight="1" x14ac:dyDescent="0.2">
      <c r="G1055" s="14"/>
      <c r="I1055" s="14"/>
    </row>
    <row r="1056" spans="7:9" ht="15" customHeight="1" x14ac:dyDescent="0.2">
      <c r="G1056" s="14"/>
      <c r="I1056" s="14"/>
    </row>
    <row r="1057" spans="7:9" ht="15" customHeight="1" x14ac:dyDescent="0.2">
      <c r="G1057" s="14"/>
      <c r="I1057" s="14"/>
    </row>
    <row r="1058" spans="7:9" ht="15" customHeight="1" x14ac:dyDescent="0.2">
      <c r="G1058" s="14"/>
      <c r="I1058" s="14"/>
    </row>
    <row r="1059" spans="7:9" ht="15" customHeight="1" x14ac:dyDescent="0.2">
      <c r="G1059" s="14"/>
      <c r="I1059" s="14"/>
    </row>
    <row r="1060" spans="7:9" ht="15" customHeight="1" x14ac:dyDescent="0.2">
      <c r="G1060" s="14"/>
      <c r="I1060" s="14"/>
    </row>
    <row r="1061" spans="7:9" ht="15" customHeight="1" x14ac:dyDescent="0.2">
      <c r="G1061" s="14"/>
      <c r="I1061" s="14"/>
    </row>
    <row r="1062" spans="7:9" ht="15" customHeight="1" x14ac:dyDescent="0.2">
      <c r="G1062" s="14"/>
      <c r="I1062" s="14"/>
    </row>
    <row r="1063" spans="7:9" ht="15" customHeight="1" x14ac:dyDescent="0.2">
      <c r="G1063" s="14"/>
      <c r="I1063" s="14"/>
    </row>
    <row r="1064" spans="7:9" ht="15" customHeight="1" x14ac:dyDescent="0.2">
      <c r="G1064" s="14"/>
      <c r="I1064" s="14"/>
    </row>
    <row r="1065" spans="7:9" ht="15" customHeight="1" x14ac:dyDescent="0.2">
      <c r="G1065" s="14"/>
      <c r="I1065" s="14"/>
    </row>
    <row r="1066" spans="7:9" ht="15" customHeight="1" x14ac:dyDescent="0.2">
      <c r="G1066" s="14"/>
      <c r="I1066" s="14"/>
    </row>
    <row r="1067" spans="7:9" ht="15" customHeight="1" x14ac:dyDescent="0.2">
      <c r="G1067" s="14"/>
      <c r="I1067" s="14"/>
    </row>
    <row r="1068" spans="7:9" ht="15" customHeight="1" x14ac:dyDescent="0.2">
      <c r="G1068" s="14"/>
      <c r="I1068" s="14"/>
    </row>
    <row r="1069" spans="7:9" ht="15" customHeight="1" x14ac:dyDescent="0.2">
      <c r="G1069" s="14"/>
      <c r="I1069" s="14"/>
    </row>
    <row r="1070" spans="7:9" ht="15" customHeight="1" x14ac:dyDescent="0.2">
      <c r="G1070" s="14"/>
      <c r="I1070" s="14"/>
    </row>
    <row r="1071" spans="7:9" ht="15" customHeight="1" x14ac:dyDescent="0.2">
      <c r="G1071" s="14"/>
      <c r="I1071" s="14"/>
    </row>
    <row r="1072" spans="7:9" ht="15" customHeight="1" x14ac:dyDescent="0.2">
      <c r="G1072" s="14"/>
      <c r="I1072" s="14"/>
    </row>
    <row r="1073" spans="7:9" ht="15" customHeight="1" x14ac:dyDescent="0.2">
      <c r="G1073" s="14"/>
      <c r="I1073" s="14"/>
    </row>
    <row r="1074" spans="7:9" ht="15" customHeight="1" x14ac:dyDescent="0.2">
      <c r="G1074" s="14"/>
      <c r="I1074" s="14"/>
    </row>
    <row r="1075" spans="7:9" ht="15" customHeight="1" x14ac:dyDescent="0.2">
      <c r="G1075" s="14"/>
      <c r="I1075" s="14"/>
    </row>
    <row r="1076" spans="7:9" ht="15" customHeight="1" x14ac:dyDescent="0.2">
      <c r="G1076" s="14"/>
      <c r="I1076" s="14"/>
    </row>
    <row r="1077" spans="7:9" ht="15" customHeight="1" x14ac:dyDescent="0.2">
      <c r="G1077" s="14"/>
      <c r="I1077" s="14"/>
    </row>
    <row r="1078" spans="7:9" ht="15" customHeight="1" x14ac:dyDescent="0.2">
      <c r="G1078" s="14"/>
      <c r="I1078" s="14"/>
    </row>
    <row r="1079" spans="7:9" ht="15" customHeight="1" x14ac:dyDescent="0.2">
      <c r="G1079" s="14"/>
      <c r="I1079" s="14"/>
    </row>
    <row r="1080" spans="7:9" ht="15" customHeight="1" x14ac:dyDescent="0.2">
      <c r="G1080" s="14"/>
      <c r="I1080" s="14"/>
    </row>
    <row r="1081" spans="7:9" ht="15" customHeight="1" x14ac:dyDescent="0.2">
      <c r="G1081" s="14"/>
      <c r="I1081" s="14"/>
    </row>
    <row r="1082" spans="7:9" ht="15" customHeight="1" x14ac:dyDescent="0.2">
      <c r="G1082" s="14"/>
      <c r="I1082" s="14"/>
    </row>
    <row r="1083" spans="7:9" ht="15" customHeight="1" x14ac:dyDescent="0.2">
      <c r="G1083" s="14"/>
      <c r="I1083" s="14"/>
    </row>
    <row r="1084" spans="7:9" ht="15" customHeight="1" x14ac:dyDescent="0.2">
      <c r="G1084" s="14"/>
      <c r="I1084" s="14"/>
    </row>
    <row r="1085" spans="7:9" ht="15" customHeight="1" x14ac:dyDescent="0.2">
      <c r="G1085" s="14"/>
      <c r="I1085" s="14"/>
    </row>
    <row r="1086" spans="7:9" ht="15" customHeight="1" x14ac:dyDescent="0.2">
      <c r="G1086" s="14"/>
      <c r="I1086" s="14"/>
    </row>
    <row r="1087" spans="7:9" ht="15" customHeight="1" x14ac:dyDescent="0.2">
      <c r="G1087" s="14"/>
      <c r="I1087" s="14"/>
    </row>
    <row r="1088" spans="7:9" ht="15" customHeight="1" x14ac:dyDescent="0.2">
      <c r="G1088" s="14"/>
      <c r="I1088" s="14"/>
    </row>
    <row r="1089" spans="7:9" ht="15" customHeight="1" x14ac:dyDescent="0.2">
      <c r="G1089" s="14"/>
      <c r="I1089" s="14"/>
    </row>
    <row r="1090" spans="7:9" ht="15" customHeight="1" x14ac:dyDescent="0.2">
      <c r="G1090" s="14"/>
      <c r="I1090" s="14"/>
    </row>
    <row r="1091" spans="7:9" ht="15" customHeight="1" x14ac:dyDescent="0.2">
      <c r="G1091" s="14"/>
      <c r="I1091" s="14"/>
    </row>
    <row r="1092" spans="7:9" ht="15" customHeight="1" x14ac:dyDescent="0.2">
      <c r="G1092" s="14"/>
      <c r="I1092" s="14"/>
    </row>
    <row r="1093" spans="7:9" ht="15" customHeight="1" x14ac:dyDescent="0.2">
      <c r="G1093" s="14"/>
      <c r="I1093" s="14"/>
    </row>
    <row r="1094" spans="7:9" ht="15" customHeight="1" x14ac:dyDescent="0.2">
      <c r="G1094" s="14"/>
      <c r="I1094" s="14"/>
    </row>
    <row r="1095" spans="7:9" ht="15" customHeight="1" x14ac:dyDescent="0.2">
      <c r="G1095" s="14"/>
      <c r="I1095" s="14"/>
    </row>
    <row r="1096" spans="7:9" ht="15" customHeight="1" x14ac:dyDescent="0.2">
      <c r="G1096" s="14"/>
      <c r="I1096" s="14"/>
    </row>
    <row r="1097" spans="7:9" ht="15" customHeight="1" x14ac:dyDescent="0.2">
      <c r="G1097" s="14"/>
      <c r="I1097" s="14"/>
    </row>
    <row r="1098" spans="7:9" ht="15" customHeight="1" x14ac:dyDescent="0.2">
      <c r="G1098" s="14"/>
      <c r="I1098" s="14"/>
    </row>
    <row r="1099" spans="7:9" ht="15" customHeight="1" x14ac:dyDescent="0.2">
      <c r="G1099" s="14"/>
      <c r="I1099" s="14"/>
    </row>
    <row r="1100" spans="7:9" ht="15" customHeight="1" x14ac:dyDescent="0.2">
      <c r="G1100" s="14"/>
      <c r="I1100" s="14"/>
    </row>
    <row r="1101" spans="7:9" ht="15" customHeight="1" x14ac:dyDescent="0.2">
      <c r="G1101" s="14"/>
      <c r="I1101" s="14"/>
    </row>
    <row r="1102" spans="7:9" ht="15" customHeight="1" x14ac:dyDescent="0.2">
      <c r="G1102" s="14"/>
      <c r="I1102" s="14"/>
    </row>
    <row r="1103" spans="7:9" ht="15" customHeight="1" x14ac:dyDescent="0.2">
      <c r="G1103" s="14"/>
      <c r="I1103" s="14"/>
    </row>
    <row r="1104" spans="7:9" ht="15" customHeight="1" x14ac:dyDescent="0.2">
      <c r="G1104" s="14"/>
      <c r="I1104" s="14"/>
    </row>
    <row r="1105" spans="7:9" ht="15" customHeight="1" x14ac:dyDescent="0.2">
      <c r="G1105" s="14"/>
      <c r="I1105" s="14"/>
    </row>
    <row r="1106" spans="7:9" ht="15" customHeight="1" x14ac:dyDescent="0.2">
      <c r="G1106" s="14"/>
      <c r="I1106" s="14"/>
    </row>
    <row r="1107" spans="7:9" ht="15" customHeight="1" x14ac:dyDescent="0.2">
      <c r="G1107" s="14"/>
      <c r="I1107" s="14"/>
    </row>
    <row r="1108" spans="7:9" ht="15" customHeight="1" x14ac:dyDescent="0.2">
      <c r="G1108" s="14"/>
      <c r="I1108" s="14"/>
    </row>
    <row r="1109" spans="7:9" ht="15" customHeight="1" x14ac:dyDescent="0.2">
      <c r="G1109" s="14"/>
      <c r="I1109" s="14"/>
    </row>
    <row r="1110" spans="7:9" ht="15" customHeight="1" x14ac:dyDescent="0.2">
      <c r="G1110" s="14"/>
      <c r="I1110" s="14"/>
    </row>
    <row r="1111" spans="7:9" ht="15" customHeight="1" x14ac:dyDescent="0.2">
      <c r="G1111" s="14"/>
      <c r="I1111" s="14"/>
    </row>
    <row r="1112" spans="7:9" ht="15" customHeight="1" x14ac:dyDescent="0.2">
      <c r="G1112" s="14"/>
      <c r="I1112" s="14"/>
    </row>
    <row r="1113" spans="7:9" ht="15" customHeight="1" x14ac:dyDescent="0.2">
      <c r="G1113" s="14"/>
      <c r="I1113" s="14"/>
    </row>
    <row r="1114" spans="7:9" ht="15" customHeight="1" x14ac:dyDescent="0.2">
      <c r="G1114" s="14"/>
      <c r="I1114" s="14"/>
    </row>
    <row r="1115" spans="7:9" ht="15" customHeight="1" x14ac:dyDescent="0.2">
      <c r="G1115" s="14"/>
      <c r="I1115" s="14"/>
    </row>
    <row r="1116" spans="7:9" ht="15" customHeight="1" x14ac:dyDescent="0.2">
      <c r="G1116" s="14"/>
      <c r="I1116" s="14"/>
    </row>
    <row r="1117" spans="7:9" ht="15" customHeight="1" x14ac:dyDescent="0.2">
      <c r="G1117" s="14"/>
      <c r="I1117" s="14"/>
    </row>
    <row r="1118" spans="7:9" ht="15" customHeight="1" x14ac:dyDescent="0.2">
      <c r="G1118" s="14"/>
      <c r="I1118" s="14"/>
    </row>
    <row r="1119" spans="7:9" ht="15" customHeight="1" x14ac:dyDescent="0.2">
      <c r="G1119" s="14"/>
      <c r="I1119" s="14"/>
    </row>
    <row r="1120" spans="7:9" ht="15" customHeight="1" x14ac:dyDescent="0.2">
      <c r="G1120" s="14"/>
      <c r="I1120" s="14"/>
    </row>
    <row r="1121" spans="7:9" ht="15" customHeight="1" x14ac:dyDescent="0.2">
      <c r="G1121" s="14"/>
      <c r="I1121" s="14"/>
    </row>
    <row r="1122" spans="7:9" ht="15" customHeight="1" x14ac:dyDescent="0.2">
      <c r="G1122" s="14"/>
      <c r="I1122" s="14"/>
    </row>
    <row r="1123" spans="7:9" ht="15" customHeight="1" x14ac:dyDescent="0.2">
      <c r="G1123" s="14"/>
      <c r="I1123" s="14"/>
    </row>
    <row r="1124" spans="7:9" ht="15" customHeight="1" x14ac:dyDescent="0.2">
      <c r="G1124" s="14"/>
      <c r="I1124" s="14"/>
    </row>
    <row r="1125" spans="7:9" ht="15" customHeight="1" x14ac:dyDescent="0.2">
      <c r="G1125" s="14"/>
      <c r="I1125" s="14"/>
    </row>
    <row r="1126" spans="7:9" ht="15" customHeight="1" x14ac:dyDescent="0.2">
      <c r="G1126" s="14"/>
      <c r="I1126" s="14"/>
    </row>
    <row r="1127" spans="7:9" ht="15" customHeight="1" x14ac:dyDescent="0.2">
      <c r="G1127" s="14"/>
      <c r="I1127" s="14"/>
    </row>
    <row r="1128" spans="7:9" ht="15" customHeight="1" x14ac:dyDescent="0.2">
      <c r="G1128" s="14"/>
      <c r="I1128" s="14"/>
    </row>
    <row r="1129" spans="7:9" ht="15" customHeight="1" x14ac:dyDescent="0.2">
      <c r="G1129" s="14"/>
      <c r="I1129" s="14"/>
    </row>
    <row r="1130" spans="7:9" ht="15" customHeight="1" x14ac:dyDescent="0.2">
      <c r="G1130" s="14"/>
      <c r="I1130" s="14"/>
    </row>
    <row r="1131" spans="7:9" ht="15" customHeight="1" x14ac:dyDescent="0.2">
      <c r="G1131" s="14"/>
      <c r="I1131" s="14"/>
    </row>
    <row r="1132" spans="7:9" ht="15" customHeight="1" x14ac:dyDescent="0.2">
      <c r="G1132" s="14"/>
      <c r="I1132" s="14"/>
    </row>
    <row r="1133" spans="7:9" ht="15" customHeight="1" x14ac:dyDescent="0.2">
      <c r="G1133" s="14"/>
      <c r="I1133" s="14"/>
    </row>
    <row r="1134" spans="7:9" ht="15" customHeight="1" x14ac:dyDescent="0.2">
      <c r="G1134" s="14"/>
      <c r="I1134" s="14"/>
    </row>
    <row r="1135" spans="7:9" ht="15" customHeight="1" x14ac:dyDescent="0.2">
      <c r="G1135" s="14"/>
      <c r="I1135" s="14"/>
    </row>
    <row r="1136" spans="7:9" ht="15" customHeight="1" x14ac:dyDescent="0.2">
      <c r="G1136" s="14"/>
      <c r="I1136" s="14"/>
    </row>
    <row r="1137" spans="7:9" ht="15" customHeight="1" x14ac:dyDescent="0.2">
      <c r="G1137" s="14"/>
      <c r="I1137" s="14"/>
    </row>
    <row r="1138" spans="7:9" ht="15" customHeight="1" x14ac:dyDescent="0.2">
      <c r="G1138" s="14"/>
      <c r="I1138" s="14"/>
    </row>
    <row r="1139" spans="7:9" ht="15" customHeight="1" x14ac:dyDescent="0.2">
      <c r="G1139" s="14"/>
      <c r="I1139" s="14"/>
    </row>
    <row r="1140" spans="7:9" ht="15" customHeight="1" x14ac:dyDescent="0.2">
      <c r="G1140" s="14"/>
      <c r="I1140" s="14"/>
    </row>
    <row r="1141" spans="7:9" ht="15" customHeight="1" x14ac:dyDescent="0.2">
      <c r="G1141" s="14"/>
      <c r="I1141" s="14"/>
    </row>
    <row r="1142" spans="7:9" ht="15" customHeight="1" x14ac:dyDescent="0.2">
      <c r="G1142" s="14"/>
      <c r="I1142" s="14"/>
    </row>
    <row r="1143" spans="7:9" ht="15" customHeight="1" x14ac:dyDescent="0.2">
      <c r="G1143" s="14"/>
      <c r="I1143" s="14"/>
    </row>
    <row r="1144" spans="7:9" ht="15" customHeight="1" x14ac:dyDescent="0.2">
      <c r="G1144" s="14"/>
      <c r="I1144" s="14"/>
    </row>
    <row r="1145" spans="7:9" ht="15" customHeight="1" x14ac:dyDescent="0.2">
      <c r="G1145" s="14"/>
      <c r="I1145" s="14"/>
    </row>
    <row r="1146" spans="7:9" ht="15" customHeight="1" x14ac:dyDescent="0.2">
      <c r="G1146" s="14"/>
      <c r="I1146" s="14"/>
    </row>
    <row r="1147" spans="7:9" ht="15" customHeight="1" x14ac:dyDescent="0.2">
      <c r="G1147" s="14"/>
      <c r="I1147" s="14"/>
    </row>
    <row r="1148" spans="7:9" ht="15" customHeight="1" x14ac:dyDescent="0.2">
      <c r="G1148" s="14"/>
      <c r="I1148" s="14"/>
    </row>
    <row r="1149" spans="7:9" ht="15" customHeight="1" x14ac:dyDescent="0.2">
      <c r="G1149" s="14"/>
      <c r="I1149" s="14"/>
    </row>
    <row r="1150" spans="7:9" ht="15" customHeight="1" x14ac:dyDescent="0.2">
      <c r="G1150" s="14"/>
      <c r="I1150" s="14"/>
    </row>
    <row r="1151" spans="7:9" ht="15" customHeight="1" x14ac:dyDescent="0.2">
      <c r="G1151" s="14"/>
      <c r="I1151" s="14"/>
    </row>
    <row r="1152" spans="7:9" ht="15" customHeight="1" x14ac:dyDescent="0.2">
      <c r="G1152" s="14"/>
      <c r="I1152" s="14"/>
    </row>
    <row r="1153" spans="7:9" ht="15" customHeight="1" x14ac:dyDescent="0.2">
      <c r="G1153" s="14"/>
      <c r="I1153" s="14"/>
    </row>
    <row r="1154" spans="7:9" ht="15" customHeight="1" x14ac:dyDescent="0.2">
      <c r="G1154" s="14"/>
      <c r="I1154" s="14"/>
    </row>
    <row r="1155" spans="7:9" ht="15" customHeight="1" x14ac:dyDescent="0.2">
      <c r="G1155" s="14"/>
      <c r="I1155" s="14"/>
    </row>
    <row r="1156" spans="7:9" ht="15" customHeight="1" x14ac:dyDescent="0.2">
      <c r="G1156" s="14"/>
      <c r="I1156" s="14"/>
    </row>
    <row r="1157" spans="7:9" ht="15" customHeight="1" x14ac:dyDescent="0.2">
      <c r="G1157" s="14"/>
      <c r="I1157" s="14"/>
    </row>
    <row r="1158" spans="7:9" ht="15" customHeight="1" x14ac:dyDescent="0.2">
      <c r="G1158" s="14"/>
      <c r="I1158" s="14"/>
    </row>
    <row r="1159" spans="7:9" ht="15" customHeight="1" x14ac:dyDescent="0.2">
      <c r="G1159" s="14"/>
      <c r="I1159" s="14"/>
    </row>
    <row r="1160" spans="7:9" ht="15" customHeight="1" x14ac:dyDescent="0.2">
      <c r="G1160" s="14"/>
      <c r="I1160" s="14"/>
    </row>
    <row r="1161" spans="7:9" ht="15" customHeight="1" x14ac:dyDescent="0.2">
      <c r="G1161" s="14"/>
      <c r="I1161" s="14"/>
    </row>
    <row r="1162" spans="7:9" ht="15" customHeight="1" x14ac:dyDescent="0.2">
      <c r="G1162" s="14"/>
      <c r="I1162" s="14"/>
    </row>
    <row r="1163" spans="7:9" ht="15" customHeight="1" x14ac:dyDescent="0.2">
      <c r="G1163" s="14"/>
      <c r="I1163" s="14"/>
    </row>
    <row r="1164" spans="7:9" ht="15" customHeight="1" x14ac:dyDescent="0.2">
      <c r="G1164" s="14"/>
      <c r="I1164" s="14"/>
    </row>
    <row r="1165" spans="7:9" ht="15" customHeight="1" x14ac:dyDescent="0.2">
      <c r="G1165" s="14"/>
      <c r="I1165" s="14"/>
    </row>
    <row r="1166" spans="7:9" ht="15" customHeight="1" x14ac:dyDescent="0.2">
      <c r="G1166" s="14"/>
      <c r="I1166" s="14"/>
    </row>
    <row r="1167" spans="7:9" ht="15" customHeight="1" x14ac:dyDescent="0.2">
      <c r="G1167" s="14"/>
      <c r="I1167" s="14"/>
    </row>
    <row r="1168" spans="7:9" ht="15" customHeight="1" x14ac:dyDescent="0.2">
      <c r="G1168" s="14"/>
      <c r="I1168" s="14"/>
    </row>
    <row r="1169" spans="7:9" ht="15" customHeight="1" x14ac:dyDescent="0.2">
      <c r="G1169" s="14"/>
      <c r="I1169" s="14"/>
    </row>
    <row r="1170" spans="7:9" ht="15" customHeight="1" x14ac:dyDescent="0.2">
      <c r="G1170" s="14"/>
      <c r="I1170" s="14"/>
    </row>
    <row r="1171" spans="7:9" ht="15" customHeight="1" x14ac:dyDescent="0.2">
      <c r="G1171" s="14"/>
      <c r="I1171" s="14"/>
    </row>
    <row r="1172" spans="7:9" ht="15" customHeight="1" x14ac:dyDescent="0.2">
      <c r="G1172" s="14"/>
      <c r="I1172" s="14"/>
    </row>
    <row r="1173" spans="7:9" ht="15" customHeight="1" x14ac:dyDescent="0.2">
      <c r="G1173" s="14"/>
      <c r="I1173" s="14"/>
    </row>
    <row r="1174" spans="7:9" ht="15" customHeight="1" x14ac:dyDescent="0.2">
      <c r="G1174" s="14"/>
      <c r="I1174" s="14"/>
    </row>
    <row r="1175" spans="7:9" ht="15" customHeight="1" x14ac:dyDescent="0.2">
      <c r="G1175" s="14"/>
      <c r="I1175" s="14"/>
    </row>
    <row r="1176" spans="7:9" ht="15" customHeight="1" x14ac:dyDescent="0.2">
      <c r="G1176" s="14"/>
      <c r="I1176" s="14"/>
    </row>
    <row r="1177" spans="7:9" ht="15" customHeight="1" x14ac:dyDescent="0.2">
      <c r="G1177" s="14"/>
      <c r="I1177" s="14"/>
    </row>
    <row r="1178" spans="7:9" ht="15" customHeight="1" x14ac:dyDescent="0.2">
      <c r="G1178" s="14"/>
      <c r="I1178" s="14"/>
    </row>
    <row r="1179" spans="7:9" ht="15" customHeight="1" x14ac:dyDescent="0.2">
      <c r="G1179" s="14"/>
      <c r="I1179" s="14"/>
    </row>
    <row r="1180" spans="7:9" ht="15" customHeight="1" x14ac:dyDescent="0.2">
      <c r="G1180" s="14"/>
      <c r="I1180" s="14"/>
    </row>
    <row r="1181" spans="7:9" ht="15" customHeight="1" x14ac:dyDescent="0.2">
      <c r="G1181" s="14"/>
      <c r="I1181" s="14"/>
    </row>
    <row r="1182" spans="7:9" ht="15" customHeight="1" x14ac:dyDescent="0.2">
      <c r="G1182" s="14"/>
      <c r="I1182" s="14"/>
    </row>
    <row r="1183" spans="7:9" ht="15" customHeight="1" x14ac:dyDescent="0.2">
      <c r="G1183" s="14"/>
      <c r="I1183" s="14"/>
    </row>
    <row r="1184" spans="7:9" ht="15" customHeight="1" x14ac:dyDescent="0.2">
      <c r="G1184" s="14"/>
      <c r="I1184" s="14"/>
    </row>
    <row r="1185" spans="7:9" ht="15" customHeight="1" x14ac:dyDescent="0.2">
      <c r="G1185" s="14"/>
      <c r="I1185" s="14"/>
    </row>
    <row r="1186" spans="7:9" ht="15" customHeight="1" x14ac:dyDescent="0.2">
      <c r="G1186" s="14"/>
      <c r="I1186" s="14"/>
    </row>
    <row r="1187" spans="7:9" ht="15" customHeight="1" x14ac:dyDescent="0.2">
      <c r="G1187" s="14"/>
      <c r="I1187" s="14"/>
    </row>
    <row r="1188" spans="7:9" ht="15" customHeight="1" x14ac:dyDescent="0.2">
      <c r="G1188" s="14"/>
      <c r="I1188" s="14"/>
    </row>
    <row r="1189" spans="7:9" ht="15" customHeight="1" x14ac:dyDescent="0.2">
      <c r="G1189" s="14"/>
      <c r="I1189" s="14"/>
    </row>
    <row r="1190" spans="7:9" ht="15" customHeight="1" x14ac:dyDescent="0.2">
      <c r="G1190" s="14"/>
      <c r="I1190" s="14"/>
    </row>
    <row r="1191" spans="7:9" ht="15" customHeight="1" x14ac:dyDescent="0.2">
      <c r="G1191" s="14"/>
      <c r="I1191" s="14"/>
    </row>
    <row r="1192" spans="7:9" ht="15" customHeight="1" x14ac:dyDescent="0.2">
      <c r="G1192" s="14"/>
      <c r="I1192" s="14"/>
    </row>
    <row r="1193" spans="7:9" ht="15" customHeight="1" x14ac:dyDescent="0.2">
      <c r="G1193" s="14"/>
      <c r="I1193" s="14"/>
    </row>
    <row r="1194" spans="7:9" ht="15" customHeight="1" x14ac:dyDescent="0.2">
      <c r="G1194" s="14"/>
      <c r="I1194" s="14"/>
    </row>
    <row r="1195" spans="7:9" ht="15" customHeight="1" x14ac:dyDescent="0.2">
      <c r="G1195" s="14"/>
      <c r="I1195" s="14"/>
    </row>
    <row r="1196" spans="7:9" ht="15" customHeight="1" x14ac:dyDescent="0.2">
      <c r="G1196" s="14"/>
      <c r="I1196" s="14"/>
    </row>
    <row r="1197" spans="7:9" ht="15" customHeight="1" x14ac:dyDescent="0.2">
      <c r="G1197" s="14"/>
      <c r="I1197" s="14"/>
    </row>
    <row r="1198" spans="7:9" ht="15" customHeight="1" x14ac:dyDescent="0.2">
      <c r="G1198" s="14"/>
      <c r="I1198" s="14"/>
    </row>
    <row r="1199" spans="7:9" ht="15" customHeight="1" x14ac:dyDescent="0.2">
      <c r="G1199" s="14"/>
      <c r="I1199" s="14"/>
    </row>
    <row r="1200" spans="7:9" ht="15" customHeight="1" x14ac:dyDescent="0.2">
      <c r="G1200" s="14"/>
      <c r="I1200" s="14"/>
    </row>
    <row r="1201" spans="7:9" ht="15" customHeight="1" x14ac:dyDescent="0.2">
      <c r="G1201" s="14"/>
      <c r="I1201" s="14"/>
    </row>
    <row r="1202" spans="7:9" ht="15" customHeight="1" x14ac:dyDescent="0.2">
      <c r="G1202" s="14"/>
      <c r="I1202" s="14"/>
    </row>
    <row r="1203" spans="7:9" ht="15" customHeight="1" x14ac:dyDescent="0.2">
      <c r="G1203" s="14"/>
      <c r="I1203" s="14"/>
    </row>
    <row r="1204" spans="7:9" ht="15" customHeight="1" x14ac:dyDescent="0.2">
      <c r="G1204" s="14"/>
      <c r="I1204" s="14"/>
    </row>
    <row r="1205" spans="7:9" ht="15" customHeight="1" x14ac:dyDescent="0.2">
      <c r="G1205" s="14"/>
      <c r="I1205" s="14"/>
    </row>
    <row r="1206" spans="7:9" ht="15" customHeight="1" x14ac:dyDescent="0.2">
      <c r="G1206" s="14"/>
      <c r="I1206" s="14"/>
    </row>
    <row r="1207" spans="7:9" ht="15" customHeight="1" x14ac:dyDescent="0.2">
      <c r="G1207" s="14"/>
      <c r="I1207" s="14"/>
    </row>
    <row r="1208" spans="7:9" ht="15" customHeight="1" x14ac:dyDescent="0.2">
      <c r="G1208" s="14"/>
      <c r="I1208" s="14"/>
    </row>
    <row r="1209" spans="7:9" ht="15" customHeight="1" x14ac:dyDescent="0.2">
      <c r="G1209" s="14"/>
      <c r="I1209" s="14"/>
    </row>
    <row r="1210" spans="7:9" ht="15" customHeight="1" x14ac:dyDescent="0.2">
      <c r="G1210" s="14"/>
      <c r="I1210" s="14"/>
    </row>
    <row r="1211" spans="7:9" ht="15" customHeight="1" x14ac:dyDescent="0.2">
      <c r="G1211" s="14"/>
      <c r="I1211" s="14"/>
    </row>
    <row r="1212" spans="7:9" ht="15" customHeight="1" x14ac:dyDescent="0.2">
      <c r="G1212" s="14"/>
      <c r="I1212" s="14"/>
    </row>
    <row r="1213" spans="7:9" ht="15" customHeight="1" x14ac:dyDescent="0.2">
      <c r="G1213" s="14"/>
      <c r="I1213" s="14"/>
    </row>
    <row r="1214" spans="7:9" ht="15" customHeight="1" x14ac:dyDescent="0.2">
      <c r="G1214" s="14"/>
      <c r="I1214" s="14"/>
    </row>
    <row r="1215" spans="7:9" ht="15" customHeight="1" x14ac:dyDescent="0.2">
      <c r="G1215" s="14"/>
      <c r="I1215" s="14"/>
    </row>
    <row r="1216" spans="7:9" ht="15" customHeight="1" x14ac:dyDescent="0.2">
      <c r="G1216" s="14"/>
      <c r="I1216" s="14"/>
    </row>
    <row r="1217" spans="7:9" ht="15" customHeight="1" x14ac:dyDescent="0.2">
      <c r="G1217" s="14"/>
      <c r="I1217" s="14"/>
    </row>
    <row r="1218" spans="7:9" ht="15" customHeight="1" x14ac:dyDescent="0.2">
      <c r="G1218" s="14"/>
      <c r="I1218" s="14"/>
    </row>
    <row r="1219" spans="7:9" ht="15" customHeight="1" x14ac:dyDescent="0.2">
      <c r="G1219" s="14"/>
      <c r="I1219" s="14"/>
    </row>
    <row r="1220" spans="7:9" ht="15" customHeight="1" x14ac:dyDescent="0.2">
      <c r="G1220" s="14"/>
      <c r="I1220" s="14"/>
    </row>
    <row r="1221" spans="7:9" ht="15" customHeight="1" x14ac:dyDescent="0.2">
      <c r="G1221" s="14"/>
      <c r="I1221" s="14"/>
    </row>
    <row r="1222" spans="7:9" ht="15" customHeight="1" x14ac:dyDescent="0.2">
      <c r="G1222" s="14"/>
      <c r="I1222" s="14"/>
    </row>
    <row r="1223" spans="7:9" ht="15" customHeight="1" x14ac:dyDescent="0.2">
      <c r="G1223" s="14"/>
      <c r="I1223" s="14"/>
    </row>
    <row r="1224" spans="7:9" ht="15" customHeight="1" x14ac:dyDescent="0.2">
      <c r="G1224" s="14"/>
      <c r="I1224" s="14"/>
    </row>
    <row r="1225" spans="7:9" ht="15" customHeight="1" x14ac:dyDescent="0.2">
      <c r="G1225" s="14"/>
      <c r="I1225" s="14"/>
    </row>
    <row r="1226" spans="7:9" ht="15" customHeight="1" x14ac:dyDescent="0.2">
      <c r="G1226" s="14"/>
      <c r="I1226" s="14"/>
    </row>
    <row r="1227" spans="7:9" ht="15" customHeight="1" x14ac:dyDescent="0.2">
      <c r="G1227" s="14"/>
      <c r="I1227" s="14"/>
    </row>
    <row r="1228" spans="7:9" ht="15" customHeight="1" x14ac:dyDescent="0.2">
      <c r="G1228" s="14"/>
      <c r="I1228" s="14"/>
    </row>
    <row r="1229" spans="7:9" ht="15" customHeight="1" x14ac:dyDescent="0.2">
      <c r="G1229" s="14"/>
      <c r="I1229" s="14"/>
    </row>
    <row r="1230" spans="7:9" ht="15" customHeight="1" x14ac:dyDescent="0.2">
      <c r="G1230" s="14"/>
      <c r="I1230" s="14"/>
    </row>
    <row r="1231" spans="7:9" ht="15" customHeight="1" x14ac:dyDescent="0.2">
      <c r="G1231" s="14"/>
      <c r="I1231" s="14"/>
    </row>
    <row r="1232" spans="7:9" ht="15" customHeight="1" x14ac:dyDescent="0.2">
      <c r="G1232" s="14"/>
      <c r="I1232" s="14"/>
    </row>
    <row r="1233" spans="7:9" ht="15" customHeight="1" x14ac:dyDescent="0.2">
      <c r="G1233" s="14"/>
      <c r="I1233" s="14"/>
    </row>
    <row r="1234" spans="7:9" ht="15" customHeight="1" x14ac:dyDescent="0.2">
      <c r="G1234" s="14"/>
      <c r="I1234" s="14"/>
    </row>
    <row r="1235" spans="7:9" ht="15" customHeight="1" x14ac:dyDescent="0.2">
      <c r="G1235" s="14"/>
      <c r="I1235" s="14"/>
    </row>
    <row r="1236" spans="7:9" ht="15" customHeight="1" x14ac:dyDescent="0.2">
      <c r="G1236" s="14"/>
      <c r="I1236" s="14"/>
    </row>
    <row r="1237" spans="7:9" ht="15" customHeight="1" x14ac:dyDescent="0.2">
      <c r="G1237" s="14"/>
      <c r="I1237" s="14"/>
    </row>
    <row r="1238" spans="7:9" ht="15" customHeight="1" x14ac:dyDescent="0.2">
      <c r="G1238" s="14"/>
      <c r="I1238" s="14"/>
    </row>
    <row r="1239" spans="7:9" ht="15" customHeight="1" x14ac:dyDescent="0.2">
      <c r="G1239" s="14"/>
      <c r="I1239" s="14"/>
    </row>
    <row r="1240" spans="7:9" ht="15" customHeight="1" x14ac:dyDescent="0.2">
      <c r="G1240" s="14"/>
      <c r="I1240" s="14"/>
    </row>
    <row r="1241" spans="7:9" ht="15" customHeight="1" x14ac:dyDescent="0.2">
      <c r="G1241" s="14"/>
      <c r="I1241" s="14"/>
    </row>
    <row r="1242" spans="7:9" ht="15" customHeight="1" x14ac:dyDescent="0.2">
      <c r="G1242" s="14"/>
      <c r="I1242" s="14"/>
    </row>
    <row r="1243" spans="7:9" ht="15" customHeight="1" x14ac:dyDescent="0.2">
      <c r="G1243" s="14"/>
      <c r="I1243" s="14"/>
    </row>
    <row r="1244" spans="7:9" ht="15" customHeight="1" x14ac:dyDescent="0.2">
      <c r="G1244" s="14"/>
      <c r="I1244" s="14"/>
    </row>
    <row r="1245" spans="7:9" ht="15" customHeight="1" x14ac:dyDescent="0.2">
      <c r="G1245" s="14"/>
      <c r="I1245" s="14"/>
    </row>
    <row r="1246" spans="7:9" ht="15" customHeight="1" x14ac:dyDescent="0.2">
      <c r="G1246" s="14"/>
      <c r="I1246" s="14"/>
    </row>
    <row r="1247" spans="7:9" ht="15" customHeight="1" x14ac:dyDescent="0.2">
      <c r="G1247" s="14"/>
      <c r="I1247" s="14"/>
    </row>
    <row r="1248" spans="7:9" ht="15" customHeight="1" x14ac:dyDescent="0.2">
      <c r="G1248" s="14"/>
      <c r="I1248" s="14"/>
    </row>
    <row r="1249" spans="7:9" ht="15" customHeight="1" x14ac:dyDescent="0.2">
      <c r="G1249" s="14"/>
      <c r="I1249" s="14"/>
    </row>
    <row r="1250" spans="7:9" ht="15" customHeight="1" x14ac:dyDescent="0.2">
      <c r="G1250" s="14"/>
      <c r="I1250" s="14"/>
    </row>
    <row r="1251" spans="7:9" ht="15" customHeight="1" x14ac:dyDescent="0.2">
      <c r="G1251" s="14"/>
      <c r="I1251" s="14"/>
    </row>
    <row r="1252" spans="7:9" ht="15" customHeight="1" x14ac:dyDescent="0.2">
      <c r="G1252" s="14"/>
      <c r="I1252" s="14"/>
    </row>
    <row r="1253" spans="7:9" ht="15" customHeight="1" x14ac:dyDescent="0.2">
      <c r="G1253" s="14"/>
      <c r="I1253" s="14"/>
    </row>
    <row r="1254" spans="7:9" ht="15" customHeight="1" x14ac:dyDescent="0.2">
      <c r="G1254" s="14"/>
      <c r="I1254" s="14"/>
    </row>
    <row r="1255" spans="7:9" ht="15" customHeight="1" x14ac:dyDescent="0.2">
      <c r="G1255" s="14"/>
      <c r="I1255" s="14"/>
    </row>
    <row r="1256" spans="7:9" ht="15" customHeight="1" x14ac:dyDescent="0.2">
      <c r="G1256" s="14"/>
      <c r="I1256" s="14"/>
    </row>
    <row r="1257" spans="7:9" ht="15" customHeight="1" x14ac:dyDescent="0.2">
      <c r="G1257" s="14"/>
      <c r="I1257" s="14"/>
    </row>
    <row r="1258" spans="7:9" ht="15" customHeight="1" x14ac:dyDescent="0.2">
      <c r="G1258" s="14"/>
      <c r="I1258" s="14"/>
    </row>
    <row r="1259" spans="7:9" ht="15" customHeight="1" x14ac:dyDescent="0.2">
      <c r="G1259" s="14"/>
      <c r="I1259" s="14"/>
    </row>
    <row r="1260" spans="7:9" ht="15" customHeight="1" x14ac:dyDescent="0.2">
      <c r="G1260" s="14"/>
      <c r="I1260" s="14"/>
    </row>
    <row r="1261" spans="7:9" ht="15" customHeight="1" x14ac:dyDescent="0.2">
      <c r="G1261" s="14"/>
      <c r="I1261" s="14"/>
    </row>
    <row r="1262" spans="7:9" ht="15" customHeight="1" x14ac:dyDescent="0.2">
      <c r="G1262" s="14"/>
      <c r="I1262" s="14"/>
    </row>
    <row r="1263" spans="7:9" ht="15" customHeight="1" x14ac:dyDescent="0.2">
      <c r="G1263" s="14"/>
      <c r="I1263" s="14"/>
    </row>
    <row r="1264" spans="7:9" ht="15" customHeight="1" x14ac:dyDescent="0.2">
      <c r="G1264" s="14"/>
      <c r="I1264" s="14"/>
    </row>
    <row r="1265" spans="7:9" ht="15" customHeight="1" x14ac:dyDescent="0.2">
      <c r="G1265" s="14"/>
      <c r="I1265" s="14"/>
    </row>
    <row r="1266" spans="7:9" ht="15" customHeight="1" x14ac:dyDescent="0.2">
      <c r="G1266" s="14"/>
      <c r="I1266" s="14"/>
    </row>
    <row r="1267" spans="7:9" ht="15" customHeight="1" x14ac:dyDescent="0.2">
      <c r="G1267" s="14"/>
      <c r="I1267" s="14"/>
    </row>
    <row r="1268" spans="7:9" ht="15" customHeight="1" x14ac:dyDescent="0.2">
      <c r="G1268" s="14"/>
      <c r="I1268" s="14"/>
    </row>
  </sheetData>
  <sheetProtection algorithmName="SHA-512" hashValue="QHhOA0RTqAbBNKHn9CS1bbQRQfHUjwQrRUdydvCvoHmr1k2IGvBV3ogMsL+sF1N7RS3HEBh/WvggpwSe4oAlFA==" saltValue="inoYuD5gJIDm7nHg8yr6fQ==" spinCount="100000" sheet="1" objects="1" scenarios="1"/>
  <mergeCells count="270">
    <mergeCell ref="C263:D263"/>
    <mergeCell ref="H263:I263"/>
    <mergeCell ref="C264:D264"/>
    <mergeCell ref="C265:D265"/>
    <mergeCell ref="H265:I265"/>
    <mergeCell ref="A267:J267"/>
    <mergeCell ref="B24:D24"/>
    <mergeCell ref="B26:D26"/>
    <mergeCell ref="B32:D32"/>
    <mergeCell ref="B114:D114"/>
    <mergeCell ref="B122:D122"/>
    <mergeCell ref="B123:D123"/>
    <mergeCell ref="B115:D115"/>
    <mergeCell ref="B116:D116"/>
    <mergeCell ref="B121:D121"/>
    <mergeCell ref="B117:D117"/>
    <mergeCell ref="B118:D118"/>
    <mergeCell ref="B119:D119"/>
    <mergeCell ref="B120:D120"/>
    <mergeCell ref="B33:D33"/>
    <mergeCell ref="A63:J63"/>
    <mergeCell ref="B92:D92"/>
    <mergeCell ref="B93:D93"/>
    <mergeCell ref="B88:D88"/>
    <mergeCell ref="B101:D101"/>
    <mergeCell ref="B103:D103"/>
    <mergeCell ref="B104:D104"/>
    <mergeCell ref="A1:J1"/>
    <mergeCell ref="A2:J2"/>
    <mergeCell ref="A3:J3"/>
    <mergeCell ref="A4:J4"/>
    <mergeCell ref="A5:J5"/>
    <mergeCell ref="A6:J6"/>
    <mergeCell ref="A7:J7"/>
    <mergeCell ref="A9:J9"/>
    <mergeCell ref="H10:I10"/>
    <mergeCell ref="A8:J8"/>
    <mergeCell ref="H15:I15"/>
    <mergeCell ref="A16:A17"/>
    <mergeCell ref="H16:H17"/>
    <mergeCell ref="A21:J21"/>
    <mergeCell ref="B22:J22"/>
    <mergeCell ref="I16:I17"/>
    <mergeCell ref="J16:J17"/>
    <mergeCell ref="F16:F17"/>
    <mergeCell ref="B16:D17"/>
    <mergeCell ref="E16:E17"/>
    <mergeCell ref="G16:G17"/>
    <mergeCell ref="B23:D23"/>
    <mergeCell ref="B25:D25"/>
    <mergeCell ref="B18:J18"/>
    <mergeCell ref="B19:D19"/>
    <mergeCell ref="B20:D20"/>
    <mergeCell ref="B58:D58"/>
    <mergeCell ref="B27:D27"/>
    <mergeCell ref="B36:D36"/>
    <mergeCell ref="A37:J37"/>
    <mergeCell ref="B38:J38"/>
    <mergeCell ref="B35:D35"/>
    <mergeCell ref="B39:D39"/>
    <mergeCell ref="B28:D28"/>
    <mergeCell ref="A43:J43"/>
    <mergeCell ref="B44:J44"/>
    <mergeCell ref="B45:D45"/>
    <mergeCell ref="B42:D42"/>
    <mergeCell ref="B29:D29"/>
    <mergeCell ref="A30:J30"/>
    <mergeCell ref="B31:J31"/>
    <mergeCell ref="B34:D34"/>
    <mergeCell ref="B40:D40"/>
    <mergeCell ref="B202:D202"/>
    <mergeCell ref="B204:J204"/>
    <mergeCell ref="B205:D205"/>
    <mergeCell ref="B194:D194"/>
    <mergeCell ref="A195:J195"/>
    <mergeCell ref="B196:J196"/>
    <mergeCell ref="B210:D210"/>
    <mergeCell ref="B211:D211"/>
    <mergeCell ref="B209:D209"/>
    <mergeCell ref="B198:D198"/>
    <mergeCell ref="B199:D199"/>
    <mergeCell ref="B200:D200"/>
    <mergeCell ref="B201:D201"/>
    <mergeCell ref="B197:D197"/>
    <mergeCell ref="A203:J203"/>
    <mergeCell ref="B206:D206"/>
    <mergeCell ref="A207:J207"/>
    <mergeCell ref="B208:J208"/>
    <mergeCell ref="B219:D219"/>
    <mergeCell ref="B212:D212"/>
    <mergeCell ref="B216:D216"/>
    <mergeCell ref="B217:D217"/>
    <mergeCell ref="B218:D218"/>
    <mergeCell ref="B222:D222"/>
    <mergeCell ref="B213:D213"/>
    <mergeCell ref="B215:D215"/>
    <mergeCell ref="B214:D214"/>
    <mergeCell ref="B229:D229"/>
    <mergeCell ref="B230:D230"/>
    <mergeCell ref="A231:J231"/>
    <mergeCell ref="B232:J232"/>
    <mergeCell ref="B233:D233"/>
    <mergeCell ref="B234:D234"/>
    <mergeCell ref="A220:J220"/>
    <mergeCell ref="B221:J221"/>
    <mergeCell ref="B226:D226"/>
    <mergeCell ref="A227:J227"/>
    <mergeCell ref="B228:J228"/>
    <mergeCell ref="B225:D225"/>
    <mergeCell ref="B223:D223"/>
    <mergeCell ref="B224:D224"/>
    <mergeCell ref="B242:D242"/>
    <mergeCell ref="A243:J243"/>
    <mergeCell ref="B244:J244"/>
    <mergeCell ref="B245:D245"/>
    <mergeCell ref="B246:D246"/>
    <mergeCell ref="B249:D249"/>
    <mergeCell ref="A251:J251"/>
    <mergeCell ref="A235:J235"/>
    <mergeCell ref="B236:J236"/>
    <mergeCell ref="B237:D237"/>
    <mergeCell ref="B238:D238"/>
    <mergeCell ref="A239:J239"/>
    <mergeCell ref="B240:J240"/>
    <mergeCell ref="A268:B268"/>
    <mergeCell ref="B185:D185"/>
    <mergeCell ref="B186:D186"/>
    <mergeCell ref="B187:D187"/>
    <mergeCell ref="B188:D188"/>
    <mergeCell ref="B173:D173"/>
    <mergeCell ref="B174:D174"/>
    <mergeCell ref="B170:D170"/>
    <mergeCell ref="B171:D171"/>
    <mergeCell ref="B172:D172"/>
    <mergeCell ref="B259:D259"/>
    <mergeCell ref="A260:J260"/>
    <mergeCell ref="A261:D261"/>
    <mergeCell ref="B253:D253"/>
    <mergeCell ref="B254:D254"/>
    <mergeCell ref="B255:D255"/>
    <mergeCell ref="B256:D256"/>
    <mergeCell ref="B257:D257"/>
    <mergeCell ref="B258:D258"/>
    <mergeCell ref="A247:J247"/>
    <mergeCell ref="B248:J248"/>
    <mergeCell ref="B250:D250"/>
    <mergeCell ref="B252:J252"/>
    <mergeCell ref="B241:D241"/>
    <mergeCell ref="B105:D105"/>
    <mergeCell ref="B146:D146"/>
    <mergeCell ref="B150:D150"/>
    <mergeCell ref="B147:D147"/>
    <mergeCell ref="B192:D192"/>
    <mergeCell ref="B193:D193"/>
    <mergeCell ref="B182:D182"/>
    <mergeCell ref="B183:D183"/>
    <mergeCell ref="B184:D184"/>
    <mergeCell ref="B189:D189"/>
    <mergeCell ref="B190:D190"/>
    <mergeCell ref="B191:D191"/>
    <mergeCell ref="B178:D178"/>
    <mergeCell ref="B179:D179"/>
    <mergeCell ref="B180:D180"/>
    <mergeCell ref="B181:D181"/>
    <mergeCell ref="B177:D177"/>
    <mergeCell ref="B175:D175"/>
    <mergeCell ref="B176:D176"/>
    <mergeCell ref="B168:D168"/>
    <mergeCell ref="B169:D169"/>
    <mergeCell ref="B165:D165"/>
    <mergeCell ref="B166:D166"/>
    <mergeCell ref="B167:D167"/>
    <mergeCell ref="B154:D154"/>
    <mergeCell ref="B155:D155"/>
    <mergeCell ref="B156:D156"/>
    <mergeCell ref="B159:D159"/>
    <mergeCell ref="B141:D141"/>
    <mergeCell ref="B145:D145"/>
    <mergeCell ref="B144:D144"/>
    <mergeCell ref="B109:D109"/>
    <mergeCell ref="B110:D110"/>
    <mergeCell ref="A111:J111"/>
    <mergeCell ref="B112:J112"/>
    <mergeCell ref="B153:D153"/>
    <mergeCell ref="B124:D124"/>
    <mergeCell ref="B134:D134"/>
    <mergeCell ref="B135:D135"/>
    <mergeCell ref="B125:D125"/>
    <mergeCell ref="B138:J138"/>
    <mergeCell ref="B139:D139"/>
    <mergeCell ref="B140:D140"/>
    <mergeCell ref="B106:D106"/>
    <mergeCell ref="B143:D143"/>
    <mergeCell ref="A107:J107"/>
    <mergeCell ref="B108:D108"/>
    <mergeCell ref="B50:D50"/>
    <mergeCell ref="B80:D80"/>
    <mergeCell ref="B81:D81"/>
    <mergeCell ref="B83:J83"/>
    <mergeCell ref="B64:J64"/>
    <mergeCell ref="B79:J79"/>
    <mergeCell ref="B68:D68"/>
    <mergeCell ref="B70:D70"/>
    <mergeCell ref="B95:D95"/>
    <mergeCell ref="B96:D96"/>
    <mergeCell ref="B97:D97"/>
    <mergeCell ref="B98:D98"/>
    <mergeCell ref="B99:D99"/>
    <mergeCell ref="B100:D100"/>
    <mergeCell ref="B85:D85"/>
    <mergeCell ref="B84:D84"/>
    <mergeCell ref="B71:D71"/>
    <mergeCell ref="B72:D72"/>
    <mergeCell ref="B77:D77"/>
    <mergeCell ref="B73:D73"/>
    <mergeCell ref="B69:D69"/>
    <mergeCell ref="B67:D67"/>
    <mergeCell ref="B66:D66"/>
    <mergeCell ref="B51:D51"/>
    <mergeCell ref="B55:D55"/>
    <mergeCell ref="B57:D57"/>
    <mergeCell ref="B41:D41"/>
    <mergeCell ref="B49:D49"/>
    <mergeCell ref="B52:D52"/>
    <mergeCell ref="A53:J53"/>
    <mergeCell ref="B54:J54"/>
    <mergeCell ref="B62:D62"/>
    <mergeCell ref="B56:D56"/>
    <mergeCell ref="B60:D60"/>
    <mergeCell ref="B65:D65"/>
    <mergeCell ref="B59:D59"/>
    <mergeCell ref="B48:J48"/>
    <mergeCell ref="B46:D46"/>
    <mergeCell ref="A47:J47"/>
    <mergeCell ref="B61:D61"/>
    <mergeCell ref="B74:D74"/>
    <mergeCell ref="B75:D75"/>
    <mergeCell ref="B76:D76"/>
    <mergeCell ref="B86:D86"/>
    <mergeCell ref="B87:D87"/>
    <mergeCell ref="B90:D90"/>
    <mergeCell ref="B91:D91"/>
    <mergeCell ref="B94:D94"/>
    <mergeCell ref="B89:D89"/>
    <mergeCell ref="A78:J78"/>
    <mergeCell ref="A82:J82"/>
    <mergeCell ref="B164:D164"/>
    <mergeCell ref="B102:D102"/>
    <mergeCell ref="B151:D151"/>
    <mergeCell ref="B148:D148"/>
    <mergeCell ref="B149:D149"/>
    <mergeCell ref="B142:J142"/>
    <mergeCell ref="B113:D113"/>
    <mergeCell ref="B136:D136"/>
    <mergeCell ref="A137:J137"/>
    <mergeCell ref="B126:D126"/>
    <mergeCell ref="B127:D127"/>
    <mergeCell ref="B128:D128"/>
    <mergeCell ref="B129:D129"/>
    <mergeCell ref="B130:D130"/>
    <mergeCell ref="B131:D131"/>
    <mergeCell ref="B132:D132"/>
    <mergeCell ref="B160:D160"/>
    <mergeCell ref="B158:D158"/>
    <mergeCell ref="B133:D133"/>
    <mergeCell ref="B161:D161"/>
    <mergeCell ref="B162:D162"/>
    <mergeCell ref="B163:D163"/>
    <mergeCell ref="B157:D157"/>
    <mergeCell ref="B152:D152"/>
  </mergeCells>
  <phoneticPr fontId="43" type="noConversion"/>
  <conditionalFormatting sqref="G10:G11">
    <cfRule type="notContainsBlanks" dxfId="77" priority="11">
      <formula>LEN(TRIM(G10))&gt;0</formula>
    </cfRule>
  </conditionalFormatting>
  <conditionalFormatting sqref="H12:H14">
    <cfRule type="notContainsBlanks" dxfId="76" priority="10">
      <formula>LEN(TRIM(H12))&gt;0</formula>
    </cfRule>
  </conditionalFormatting>
  <conditionalFormatting sqref="G8">
    <cfRule type="notContainsBlanks" dxfId="75" priority="9">
      <formula>LEN(TRIM(G8))&gt;0</formula>
    </cfRule>
  </conditionalFormatting>
  <conditionalFormatting sqref="G266:G267">
    <cfRule type="notContainsBlanks" dxfId="74" priority="8">
      <formula>LEN(TRIM(G266))&gt;0</formula>
    </cfRule>
  </conditionalFormatting>
  <conditionalFormatting sqref="C263:D265 H263:I263 H265:I265">
    <cfRule type="notContainsBlanks" dxfId="73" priority="7">
      <formula>LEN(TRIM(C263))&gt;0</formula>
    </cfRule>
  </conditionalFormatting>
  <conditionalFormatting sqref="G23:G28 G32:G35 G39:G41 G49:G51 G56 G58:G59 G61 G66:G67 G69 G71:G76 G85:G89 G91:G96 G98:G105 G114:G116 G118:G124 G126:G132 G134:G135 G140 G144:G145 G147:G151 G153:G154 G156:G157 G159:G161 G163 G165:G193 G198:G201 G210:G212 G214:G215 G217:G218 G222:G225 G237 G249 G254:G258">
    <cfRule type="notContainsBlanks" dxfId="72" priority="3">
      <formula>LEN(TRIM(G23))&gt;0</formula>
    </cfRule>
  </conditionalFormatting>
  <conditionalFormatting sqref="G23:G28">
    <cfRule type="containsBlanks" dxfId="71" priority="2">
      <formula>LEN(TRIM(G23))=0</formula>
    </cfRule>
  </conditionalFormatting>
  <conditionalFormatting sqref="G32:G35 G39:G41 G49:G51 G56 G58:G59 G61 G66:G67 G69 G71:G76 G85:G89 G91:G96 G98:G105 G114:G116 G118:G124 G126:G132 G134:G135 G140 G144:G145 G147:G151 G153:G154 G156:G157 G159:G161 G163 G165:G193 G198:G201 G210:G212 G214:G215 G217:G218 G222:G225 G237 G249 G254:G258">
    <cfRule type="containsBlanks" dxfId="70" priority="1">
      <formula>LEN(TRIM(G32))=0</formula>
    </cfRule>
  </conditionalFormatting>
  <printOptions horizontalCentered="1"/>
  <pageMargins left="0" right="0" top="0.59055118110236227" bottom="0" header="0.51181102362204722" footer="0.51181102362204722"/>
  <pageSetup paperSize="9" scale="87" firstPageNumber="0" fitToHeight="0" orientation="landscape" horizontalDpi="300" verticalDpi="300" r:id="rId1"/>
  <rowBreaks count="8" manualBreakCount="8">
    <brk id="47" max="12" man="1"/>
    <brk id="75" max="12" man="1"/>
    <brk id="101" max="12" man="1"/>
    <brk id="132" max="12" man="1"/>
    <brk id="161" max="12" man="1"/>
    <brk id="195" max="12" man="1"/>
    <brk id="226" max="12" man="1"/>
    <brk id="25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837"/>
  <sheetViews>
    <sheetView showGridLines="0" view="pageBreakPreview" zoomScale="110" zoomScaleNormal="100" zoomScaleSheetLayoutView="110" workbookViewId="0">
      <selection activeCell="H172" sqref="H172:H173"/>
    </sheetView>
  </sheetViews>
  <sheetFormatPr defaultRowHeight="12.75" customHeight="1" zeroHeight="1" x14ac:dyDescent="0.2"/>
  <cols>
    <col min="1" max="1" width="10.7109375" style="339" customWidth="1"/>
    <col min="2" max="2" width="74.140625" style="339" customWidth="1"/>
    <col min="3" max="3" width="8.42578125" style="339" customWidth="1"/>
    <col min="4" max="4" width="20.28515625" style="340" customWidth="1"/>
    <col min="5" max="5" width="13.140625" style="341" customWidth="1"/>
    <col min="6" max="12" width="13.140625" style="342" customWidth="1"/>
    <col min="13" max="13" width="15.7109375" style="268" customWidth="1"/>
    <col min="14" max="15" width="9.7109375" style="258" customWidth="1"/>
    <col min="16" max="259" width="9.140625" style="258"/>
    <col min="260" max="260" width="5.7109375" style="258" customWidth="1"/>
    <col min="261" max="261" width="48.42578125" style="258" customWidth="1"/>
    <col min="262" max="262" width="14.7109375" style="258" customWidth="1"/>
    <col min="263" max="268" width="13.140625" style="258" customWidth="1"/>
    <col min="269" max="269" width="15.7109375" style="258" customWidth="1"/>
    <col min="270" max="271" width="9.7109375" style="258" customWidth="1"/>
    <col min="272" max="515" width="9.140625" style="258"/>
    <col min="516" max="516" width="5.7109375" style="258" customWidth="1"/>
    <col min="517" max="517" width="48.42578125" style="258" customWidth="1"/>
    <col min="518" max="518" width="14.7109375" style="258" customWidth="1"/>
    <col min="519" max="524" width="13.140625" style="258" customWidth="1"/>
    <col min="525" max="525" width="15.7109375" style="258" customWidth="1"/>
    <col min="526" max="527" width="9.7109375" style="258" customWidth="1"/>
    <col min="528" max="771" width="9.140625" style="258"/>
    <col min="772" max="772" width="5.7109375" style="258" customWidth="1"/>
    <col min="773" max="773" width="48.42578125" style="258" customWidth="1"/>
    <col min="774" max="774" width="14.7109375" style="258" customWidth="1"/>
    <col min="775" max="780" width="13.140625" style="258" customWidth="1"/>
    <col min="781" max="781" width="15.7109375" style="258" customWidth="1"/>
    <col min="782" max="783" width="9.7109375" style="258" customWidth="1"/>
    <col min="784" max="1027" width="9.140625" style="258"/>
    <col min="1028" max="1028" width="5.7109375" style="258" customWidth="1"/>
    <col min="1029" max="1029" width="48.42578125" style="258" customWidth="1"/>
    <col min="1030" max="1030" width="14.7109375" style="258" customWidth="1"/>
    <col min="1031" max="1036" width="13.140625" style="258" customWidth="1"/>
    <col min="1037" max="1037" width="15.7109375" style="258" customWidth="1"/>
    <col min="1038" max="1039" width="9.7109375" style="258" customWidth="1"/>
    <col min="1040" max="1283" width="9.140625" style="258"/>
    <col min="1284" max="1284" width="5.7109375" style="258" customWidth="1"/>
    <col min="1285" max="1285" width="48.42578125" style="258" customWidth="1"/>
    <col min="1286" max="1286" width="14.7109375" style="258" customWidth="1"/>
    <col min="1287" max="1292" width="13.140625" style="258" customWidth="1"/>
    <col min="1293" max="1293" width="15.7109375" style="258" customWidth="1"/>
    <col min="1294" max="1295" width="9.7109375" style="258" customWidth="1"/>
    <col min="1296" max="1539" width="9.140625" style="258"/>
    <col min="1540" max="1540" width="5.7109375" style="258" customWidth="1"/>
    <col min="1541" max="1541" width="48.42578125" style="258" customWidth="1"/>
    <col min="1542" max="1542" width="14.7109375" style="258" customWidth="1"/>
    <col min="1543" max="1548" width="13.140625" style="258" customWidth="1"/>
    <col min="1549" max="1549" width="15.7109375" style="258" customWidth="1"/>
    <col min="1550" max="1551" width="9.7109375" style="258" customWidth="1"/>
    <col min="1552" max="1795" width="9.140625" style="258"/>
    <col min="1796" max="1796" width="5.7109375" style="258" customWidth="1"/>
    <col min="1797" max="1797" width="48.42578125" style="258" customWidth="1"/>
    <col min="1798" max="1798" width="14.7109375" style="258" customWidth="1"/>
    <col min="1799" max="1804" width="13.140625" style="258" customWidth="1"/>
    <col min="1805" max="1805" width="15.7109375" style="258" customWidth="1"/>
    <col min="1806" max="1807" width="9.7109375" style="258" customWidth="1"/>
    <col min="1808" max="2051" width="9.140625" style="258"/>
    <col min="2052" max="2052" width="5.7109375" style="258" customWidth="1"/>
    <col min="2053" max="2053" width="48.42578125" style="258" customWidth="1"/>
    <col min="2054" max="2054" width="14.7109375" style="258" customWidth="1"/>
    <col min="2055" max="2060" width="13.140625" style="258" customWidth="1"/>
    <col min="2061" max="2061" width="15.7109375" style="258" customWidth="1"/>
    <col min="2062" max="2063" width="9.7109375" style="258" customWidth="1"/>
    <col min="2064" max="2307" width="9.140625" style="258"/>
    <col min="2308" max="2308" width="5.7109375" style="258" customWidth="1"/>
    <col min="2309" max="2309" width="48.42578125" style="258" customWidth="1"/>
    <col min="2310" max="2310" width="14.7109375" style="258" customWidth="1"/>
    <col min="2311" max="2316" width="13.140625" style="258" customWidth="1"/>
    <col min="2317" max="2317" width="15.7109375" style="258" customWidth="1"/>
    <col min="2318" max="2319" width="9.7109375" style="258" customWidth="1"/>
    <col min="2320" max="2563" width="9.140625" style="258"/>
    <col min="2564" max="2564" width="5.7109375" style="258" customWidth="1"/>
    <col min="2565" max="2565" width="48.42578125" style="258" customWidth="1"/>
    <col min="2566" max="2566" width="14.7109375" style="258" customWidth="1"/>
    <col min="2567" max="2572" width="13.140625" style="258" customWidth="1"/>
    <col min="2573" max="2573" width="15.7109375" style="258" customWidth="1"/>
    <col min="2574" max="2575" width="9.7109375" style="258" customWidth="1"/>
    <col min="2576" max="2819" width="9.140625" style="258"/>
    <col min="2820" max="2820" width="5.7109375" style="258" customWidth="1"/>
    <col min="2821" max="2821" width="48.42578125" style="258" customWidth="1"/>
    <col min="2822" max="2822" width="14.7109375" style="258" customWidth="1"/>
    <col min="2823" max="2828" width="13.140625" style="258" customWidth="1"/>
    <col min="2829" max="2829" width="15.7109375" style="258" customWidth="1"/>
    <col min="2830" max="2831" width="9.7109375" style="258" customWidth="1"/>
    <col min="2832" max="3075" width="9.140625" style="258"/>
    <col min="3076" max="3076" width="5.7109375" style="258" customWidth="1"/>
    <col min="3077" max="3077" width="48.42578125" style="258" customWidth="1"/>
    <col min="3078" max="3078" width="14.7109375" style="258" customWidth="1"/>
    <col min="3079" max="3084" width="13.140625" style="258" customWidth="1"/>
    <col min="3085" max="3085" width="15.7109375" style="258" customWidth="1"/>
    <col min="3086" max="3087" width="9.7109375" style="258" customWidth="1"/>
    <col min="3088" max="3331" width="9.140625" style="258"/>
    <col min="3332" max="3332" width="5.7109375" style="258" customWidth="1"/>
    <col min="3333" max="3333" width="48.42578125" style="258" customWidth="1"/>
    <col min="3334" max="3334" width="14.7109375" style="258" customWidth="1"/>
    <col min="3335" max="3340" width="13.140625" style="258" customWidth="1"/>
    <col min="3341" max="3341" width="15.7109375" style="258" customWidth="1"/>
    <col min="3342" max="3343" width="9.7109375" style="258" customWidth="1"/>
    <col min="3344" max="3587" width="9.140625" style="258"/>
    <col min="3588" max="3588" width="5.7109375" style="258" customWidth="1"/>
    <col min="3589" max="3589" width="48.42578125" style="258" customWidth="1"/>
    <col min="3590" max="3590" width="14.7109375" style="258" customWidth="1"/>
    <col min="3591" max="3596" width="13.140625" style="258" customWidth="1"/>
    <col min="3597" max="3597" width="15.7109375" style="258" customWidth="1"/>
    <col min="3598" max="3599" width="9.7109375" style="258" customWidth="1"/>
    <col min="3600" max="3843" width="9.140625" style="258"/>
    <col min="3844" max="3844" width="5.7109375" style="258" customWidth="1"/>
    <col min="3845" max="3845" width="48.42578125" style="258" customWidth="1"/>
    <col min="3846" max="3846" width="14.7109375" style="258" customWidth="1"/>
    <col min="3847" max="3852" width="13.140625" style="258" customWidth="1"/>
    <col min="3853" max="3853" width="15.7109375" style="258" customWidth="1"/>
    <col min="3854" max="3855" width="9.7109375" style="258" customWidth="1"/>
    <col min="3856" max="4099" width="9.140625" style="258"/>
    <col min="4100" max="4100" width="5.7109375" style="258" customWidth="1"/>
    <col min="4101" max="4101" width="48.42578125" style="258" customWidth="1"/>
    <col min="4102" max="4102" width="14.7109375" style="258" customWidth="1"/>
    <col min="4103" max="4108" width="13.140625" style="258" customWidth="1"/>
    <col min="4109" max="4109" width="15.7109375" style="258" customWidth="1"/>
    <col min="4110" max="4111" width="9.7109375" style="258" customWidth="1"/>
    <col min="4112" max="4355" width="9.140625" style="258"/>
    <col min="4356" max="4356" width="5.7109375" style="258" customWidth="1"/>
    <col min="4357" max="4357" width="48.42578125" style="258" customWidth="1"/>
    <col min="4358" max="4358" width="14.7109375" style="258" customWidth="1"/>
    <col min="4359" max="4364" width="13.140625" style="258" customWidth="1"/>
    <col min="4365" max="4365" width="15.7109375" style="258" customWidth="1"/>
    <col min="4366" max="4367" width="9.7109375" style="258" customWidth="1"/>
    <col min="4368" max="4611" width="9.140625" style="258"/>
    <col min="4612" max="4612" width="5.7109375" style="258" customWidth="1"/>
    <col min="4613" max="4613" width="48.42578125" style="258" customWidth="1"/>
    <col min="4614" max="4614" width="14.7109375" style="258" customWidth="1"/>
    <col min="4615" max="4620" width="13.140625" style="258" customWidth="1"/>
    <col min="4621" max="4621" width="15.7109375" style="258" customWidth="1"/>
    <col min="4622" max="4623" width="9.7109375" style="258" customWidth="1"/>
    <col min="4624" max="4867" width="9.140625" style="258"/>
    <col min="4868" max="4868" width="5.7109375" style="258" customWidth="1"/>
    <col min="4869" max="4869" width="48.42578125" style="258" customWidth="1"/>
    <col min="4870" max="4870" width="14.7109375" style="258" customWidth="1"/>
    <col min="4871" max="4876" width="13.140625" style="258" customWidth="1"/>
    <col min="4877" max="4877" width="15.7109375" style="258" customWidth="1"/>
    <col min="4878" max="4879" width="9.7109375" style="258" customWidth="1"/>
    <col min="4880" max="5123" width="9.140625" style="258"/>
    <col min="5124" max="5124" width="5.7109375" style="258" customWidth="1"/>
    <col min="5125" max="5125" width="48.42578125" style="258" customWidth="1"/>
    <col min="5126" max="5126" width="14.7109375" style="258" customWidth="1"/>
    <col min="5127" max="5132" width="13.140625" style="258" customWidth="1"/>
    <col min="5133" max="5133" width="15.7109375" style="258" customWidth="1"/>
    <col min="5134" max="5135" width="9.7109375" style="258" customWidth="1"/>
    <col min="5136" max="5379" width="9.140625" style="258"/>
    <col min="5380" max="5380" width="5.7109375" style="258" customWidth="1"/>
    <col min="5381" max="5381" width="48.42578125" style="258" customWidth="1"/>
    <col min="5382" max="5382" width="14.7109375" style="258" customWidth="1"/>
    <col min="5383" max="5388" width="13.140625" style="258" customWidth="1"/>
    <col min="5389" max="5389" width="15.7109375" style="258" customWidth="1"/>
    <col min="5390" max="5391" width="9.7109375" style="258" customWidth="1"/>
    <col min="5392" max="5635" width="9.140625" style="258"/>
    <col min="5636" max="5636" width="5.7109375" style="258" customWidth="1"/>
    <col min="5637" max="5637" width="48.42578125" style="258" customWidth="1"/>
    <col min="5638" max="5638" width="14.7109375" style="258" customWidth="1"/>
    <col min="5639" max="5644" width="13.140625" style="258" customWidth="1"/>
    <col min="5645" max="5645" width="15.7109375" style="258" customWidth="1"/>
    <col min="5646" max="5647" width="9.7109375" style="258" customWidth="1"/>
    <col min="5648" max="5891" width="9.140625" style="258"/>
    <col min="5892" max="5892" width="5.7109375" style="258" customWidth="1"/>
    <col min="5893" max="5893" width="48.42578125" style="258" customWidth="1"/>
    <col min="5894" max="5894" width="14.7109375" style="258" customWidth="1"/>
    <col min="5895" max="5900" width="13.140625" style="258" customWidth="1"/>
    <col min="5901" max="5901" width="15.7109375" style="258" customWidth="1"/>
    <col min="5902" max="5903" width="9.7109375" style="258" customWidth="1"/>
    <col min="5904" max="6147" width="9.140625" style="258"/>
    <col min="6148" max="6148" width="5.7109375" style="258" customWidth="1"/>
    <col min="6149" max="6149" width="48.42578125" style="258" customWidth="1"/>
    <col min="6150" max="6150" width="14.7109375" style="258" customWidth="1"/>
    <col min="6151" max="6156" width="13.140625" style="258" customWidth="1"/>
    <col min="6157" max="6157" width="15.7109375" style="258" customWidth="1"/>
    <col min="6158" max="6159" width="9.7109375" style="258" customWidth="1"/>
    <col min="6160" max="6403" width="9.140625" style="258"/>
    <col min="6404" max="6404" width="5.7109375" style="258" customWidth="1"/>
    <col min="6405" max="6405" width="48.42578125" style="258" customWidth="1"/>
    <col min="6406" max="6406" width="14.7109375" style="258" customWidth="1"/>
    <col min="6407" max="6412" width="13.140625" style="258" customWidth="1"/>
    <col min="6413" max="6413" width="15.7109375" style="258" customWidth="1"/>
    <col min="6414" max="6415" width="9.7109375" style="258" customWidth="1"/>
    <col min="6416" max="6659" width="9.140625" style="258"/>
    <col min="6660" max="6660" width="5.7109375" style="258" customWidth="1"/>
    <col min="6661" max="6661" width="48.42578125" style="258" customWidth="1"/>
    <col min="6662" max="6662" width="14.7109375" style="258" customWidth="1"/>
    <col min="6663" max="6668" width="13.140625" style="258" customWidth="1"/>
    <col min="6669" max="6669" width="15.7109375" style="258" customWidth="1"/>
    <col min="6670" max="6671" width="9.7109375" style="258" customWidth="1"/>
    <col min="6672" max="6915" width="9.140625" style="258"/>
    <col min="6916" max="6916" width="5.7109375" style="258" customWidth="1"/>
    <col min="6917" max="6917" width="48.42578125" style="258" customWidth="1"/>
    <col min="6918" max="6918" width="14.7109375" style="258" customWidth="1"/>
    <col min="6919" max="6924" width="13.140625" style="258" customWidth="1"/>
    <col min="6925" max="6925" width="15.7109375" style="258" customWidth="1"/>
    <col min="6926" max="6927" width="9.7109375" style="258" customWidth="1"/>
    <col min="6928" max="7171" width="9.140625" style="258"/>
    <col min="7172" max="7172" width="5.7109375" style="258" customWidth="1"/>
    <col min="7173" max="7173" width="48.42578125" style="258" customWidth="1"/>
    <col min="7174" max="7174" width="14.7109375" style="258" customWidth="1"/>
    <col min="7175" max="7180" width="13.140625" style="258" customWidth="1"/>
    <col min="7181" max="7181" width="15.7109375" style="258" customWidth="1"/>
    <col min="7182" max="7183" width="9.7109375" style="258" customWidth="1"/>
    <col min="7184" max="7427" width="9.140625" style="258"/>
    <col min="7428" max="7428" width="5.7109375" style="258" customWidth="1"/>
    <col min="7429" max="7429" width="48.42578125" style="258" customWidth="1"/>
    <col min="7430" max="7430" width="14.7109375" style="258" customWidth="1"/>
    <col min="7431" max="7436" width="13.140625" style="258" customWidth="1"/>
    <col min="7437" max="7437" width="15.7109375" style="258" customWidth="1"/>
    <col min="7438" max="7439" width="9.7109375" style="258" customWidth="1"/>
    <col min="7440" max="7683" width="9.140625" style="258"/>
    <col min="7684" max="7684" width="5.7109375" style="258" customWidth="1"/>
    <col min="7685" max="7685" width="48.42578125" style="258" customWidth="1"/>
    <col min="7686" max="7686" width="14.7109375" style="258" customWidth="1"/>
    <col min="7687" max="7692" width="13.140625" style="258" customWidth="1"/>
    <col min="7693" max="7693" width="15.7109375" style="258" customWidth="1"/>
    <col min="7694" max="7695" width="9.7109375" style="258" customWidth="1"/>
    <col min="7696" max="7939" width="9.140625" style="258"/>
    <col min="7940" max="7940" width="5.7109375" style="258" customWidth="1"/>
    <col min="7941" max="7941" width="48.42578125" style="258" customWidth="1"/>
    <col min="7942" max="7942" width="14.7109375" style="258" customWidth="1"/>
    <col min="7943" max="7948" width="13.140625" style="258" customWidth="1"/>
    <col min="7949" max="7949" width="15.7109375" style="258" customWidth="1"/>
    <col min="7950" max="7951" width="9.7109375" style="258" customWidth="1"/>
    <col min="7952" max="8195" width="9.140625" style="258"/>
    <col min="8196" max="8196" width="5.7109375" style="258" customWidth="1"/>
    <col min="8197" max="8197" width="48.42578125" style="258" customWidth="1"/>
    <col min="8198" max="8198" width="14.7109375" style="258" customWidth="1"/>
    <col min="8199" max="8204" width="13.140625" style="258" customWidth="1"/>
    <col min="8205" max="8205" width="15.7109375" style="258" customWidth="1"/>
    <col min="8206" max="8207" width="9.7109375" style="258" customWidth="1"/>
    <col min="8208" max="8451" width="9.140625" style="258"/>
    <col min="8452" max="8452" width="5.7109375" style="258" customWidth="1"/>
    <col min="8453" max="8453" width="48.42578125" style="258" customWidth="1"/>
    <col min="8454" max="8454" width="14.7109375" style="258" customWidth="1"/>
    <col min="8455" max="8460" width="13.140625" style="258" customWidth="1"/>
    <col min="8461" max="8461" width="15.7109375" style="258" customWidth="1"/>
    <col min="8462" max="8463" width="9.7109375" style="258" customWidth="1"/>
    <col min="8464" max="8707" width="9.140625" style="258"/>
    <col min="8708" max="8708" width="5.7109375" style="258" customWidth="1"/>
    <col min="8709" max="8709" width="48.42578125" style="258" customWidth="1"/>
    <col min="8710" max="8710" width="14.7109375" style="258" customWidth="1"/>
    <col min="8711" max="8716" width="13.140625" style="258" customWidth="1"/>
    <col min="8717" max="8717" width="15.7109375" style="258" customWidth="1"/>
    <col min="8718" max="8719" width="9.7109375" style="258" customWidth="1"/>
    <col min="8720" max="8963" width="9.140625" style="258"/>
    <col min="8964" max="8964" width="5.7109375" style="258" customWidth="1"/>
    <col min="8965" max="8965" width="48.42578125" style="258" customWidth="1"/>
    <col min="8966" max="8966" width="14.7109375" style="258" customWidth="1"/>
    <col min="8967" max="8972" width="13.140625" style="258" customWidth="1"/>
    <col min="8973" max="8973" width="15.7109375" style="258" customWidth="1"/>
    <col min="8974" max="8975" width="9.7109375" style="258" customWidth="1"/>
    <col min="8976" max="9219" width="9.140625" style="258"/>
    <col min="9220" max="9220" width="5.7109375" style="258" customWidth="1"/>
    <col min="9221" max="9221" width="48.42578125" style="258" customWidth="1"/>
    <col min="9222" max="9222" width="14.7109375" style="258" customWidth="1"/>
    <col min="9223" max="9228" width="13.140625" style="258" customWidth="1"/>
    <col min="9229" max="9229" width="15.7109375" style="258" customWidth="1"/>
    <col min="9230" max="9231" width="9.7109375" style="258" customWidth="1"/>
    <col min="9232" max="9475" width="9.140625" style="258"/>
    <col min="9476" max="9476" width="5.7109375" style="258" customWidth="1"/>
    <col min="9477" max="9477" width="48.42578125" style="258" customWidth="1"/>
    <col min="9478" max="9478" width="14.7109375" style="258" customWidth="1"/>
    <col min="9479" max="9484" width="13.140625" style="258" customWidth="1"/>
    <col min="9485" max="9485" width="15.7109375" style="258" customWidth="1"/>
    <col min="9486" max="9487" width="9.7109375" style="258" customWidth="1"/>
    <col min="9488" max="9731" width="9.140625" style="258"/>
    <col min="9732" max="9732" width="5.7109375" style="258" customWidth="1"/>
    <col min="9733" max="9733" width="48.42578125" style="258" customWidth="1"/>
    <col min="9734" max="9734" width="14.7109375" style="258" customWidth="1"/>
    <col min="9735" max="9740" width="13.140625" style="258" customWidth="1"/>
    <col min="9741" max="9741" width="15.7109375" style="258" customWidth="1"/>
    <col min="9742" max="9743" width="9.7109375" style="258" customWidth="1"/>
    <col min="9744" max="9987" width="9.140625" style="258"/>
    <col min="9988" max="9988" width="5.7109375" style="258" customWidth="1"/>
    <col min="9989" max="9989" width="48.42578125" style="258" customWidth="1"/>
    <col min="9990" max="9990" width="14.7109375" style="258" customWidth="1"/>
    <col min="9991" max="9996" width="13.140625" style="258" customWidth="1"/>
    <col min="9997" max="9997" width="15.7109375" style="258" customWidth="1"/>
    <col min="9998" max="9999" width="9.7109375" style="258" customWidth="1"/>
    <col min="10000" max="10243" width="9.140625" style="258"/>
    <col min="10244" max="10244" width="5.7109375" style="258" customWidth="1"/>
    <col min="10245" max="10245" width="48.42578125" style="258" customWidth="1"/>
    <col min="10246" max="10246" width="14.7109375" style="258" customWidth="1"/>
    <col min="10247" max="10252" width="13.140625" style="258" customWidth="1"/>
    <col min="10253" max="10253" width="15.7109375" style="258" customWidth="1"/>
    <col min="10254" max="10255" width="9.7109375" style="258" customWidth="1"/>
    <col min="10256" max="10499" width="9.140625" style="258"/>
    <col min="10500" max="10500" width="5.7109375" style="258" customWidth="1"/>
    <col min="10501" max="10501" width="48.42578125" style="258" customWidth="1"/>
    <col min="10502" max="10502" width="14.7109375" style="258" customWidth="1"/>
    <col min="10503" max="10508" width="13.140625" style="258" customWidth="1"/>
    <col min="10509" max="10509" width="15.7109375" style="258" customWidth="1"/>
    <col min="10510" max="10511" width="9.7109375" style="258" customWidth="1"/>
    <col min="10512" max="10755" width="9.140625" style="258"/>
    <col min="10756" max="10756" width="5.7109375" style="258" customWidth="1"/>
    <col min="10757" max="10757" width="48.42578125" style="258" customWidth="1"/>
    <col min="10758" max="10758" width="14.7109375" style="258" customWidth="1"/>
    <col min="10759" max="10764" width="13.140625" style="258" customWidth="1"/>
    <col min="10765" max="10765" width="15.7109375" style="258" customWidth="1"/>
    <col min="10766" max="10767" width="9.7109375" style="258" customWidth="1"/>
    <col min="10768" max="11011" width="9.140625" style="258"/>
    <col min="11012" max="11012" width="5.7109375" style="258" customWidth="1"/>
    <col min="11013" max="11013" width="48.42578125" style="258" customWidth="1"/>
    <col min="11014" max="11014" width="14.7109375" style="258" customWidth="1"/>
    <col min="11015" max="11020" width="13.140625" style="258" customWidth="1"/>
    <col min="11021" max="11021" width="15.7109375" style="258" customWidth="1"/>
    <col min="11022" max="11023" width="9.7109375" style="258" customWidth="1"/>
    <col min="11024" max="11267" width="9.140625" style="258"/>
    <col min="11268" max="11268" width="5.7109375" style="258" customWidth="1"/>
    <col min="11269" max="11269" width="48.42578125" style="258" customWidth="1"/>
    <col min="11270" max="11270" width="14.7109375" style="258" customWidth="1"/>
    <col min="11271" max="11276" width="13.140625" style="258" customWidth="1"/>
    <col min="11277" max="11277" width="15.7109375" style="258" customWidth="1"/>
    <col min="11278" max="11279" width="9.7109375" style="258" customWidth="1"/>
    <col min="11280" max="11523" width="9.140625" style="258"/>
    <col min="11524" max="11524" width="5.7109375" style="258" customWidth="1"/>
    <col min="11525" max="11525" width="48.42578125" style="258" customWidth="1"/>
    <col min="11526" max="11526" width="14.7109375" style="258" customWidth="1"/>
    <col min="11527" max="11532" width="13.140625" style="258" customWidth="1"/>
    <col min="11533" max="11533" width="15.7109375" style="258" customWidth="1"/>
    <col min="11534" max="11535" width="9.7109375" style="258" customWidth="1"/>
    <col min="11536" max="11779" width="9.140625" style="258"/>
    <col min="11780" max="11780" width="5.7109375" style="258" customWidth="1"/>
    <col min="11781" max="11781" width="48.42578125" style="258" customWidth="1"/>
    <col min="11782" max="11782" width="14.7109375" style="258" customWidth="1"/>
    <col min="11783" max="11788" width="13.140625" style="258" customWidth="1"/>
    <col min="11789" max="11789" width="15.7109375" style="258" customWidth="1"/>
    <col min="11790" max="11791" width="9.7109375" style="258" customWidth="1"/>
    <col min="11792" max="12035" width="9.140625" style="258"/>
    <col min="12036" max="12036" width="5.7109375" style="258" customWidth="1"/>
    <col min="12037" max="12037" width="48.42578125" style="258" customWidth="1"/>
    <col min="12038" max="12038" width="14.7109375" style="258" customWidth="1"/>
    <col min="12039" max="12044" width="13.140625" style="258" customWidth="1"/>
    <col min="12045" max="12045" width="15.7109375" style="258" customWidth="1"/>
    <col min="12046" max="12047" width="9.7109375" style="258" customWidth="1"/>
    <col min="12048" max="12291" width="9.140625" style="258"/>
    <col min="12292" max="12292" width="5.7109375" style="258" customWidth="1"/>
    <col min="12293" max="12293" width="48.42578125" style="258" customWidth="1"/>
    <col min="12294" max="12294" width="14.7109375" style="258" customWidth="1"/>
    <col min="12295" max="12300" width="13.140625" style="258" customWidth="1"/>
    <col min="12301" max="12301" width="15.7109375" style="258" customWidth="1"/>
    <col min="12302" max="12303" width="9.7109375" style="258" customWidth="1"/>
    <col min="12304" max="12547" width="9.140625" style="258"/>
    <col min="12548" max="12548" width="5.7109375" style="258" customWidth="1"/>
    <col min="12549" max="12549" width="48.42578125" style="258" customWidth="1"/>
    <col min="12550" max="12550" width="14.7109375" style="258" customWidth="1"/>
    <col min="12551" max="12556" width="13.140625" style="258" customWidth="1"/>
    <col min="12557" max="12557" width="15.7109375" style="258" customWidth="1"/>
    <col min="12558" max="12559" width="9.7109375" style="258" customWidth="1"/>
    <col min="12560" max="12803" width="9.140625" style="258"/>
    <col min="12804" max="12804" width="5.7109375" style="258" customWidth="1"/>
    <col min="12805" max="12805" width="48.42578125" style="258" customWidth="1"/>
    <col min="12806" max="12806" width="14.7109375" style="258" customWidth="1"/>
    <col min="12807" max="12812" width="13.140625" style="258" customWidth="1"/>
    <col min="12813" max="12813" width="15.7109375" style="258" customWidth="1"/>
    <col min="12814" max="12815" width="9.7109375" style="258" customWidth="1"/>
    <col min="12816" max="13059" width="9.140625" style="258"/>
    <col min="13060" max="13060" width="5.7109375" style="258" customWidth="1"/>
    <col min="13061" max="13061" width="48.42578125" style="258" customWidth="1"/>
    <col min="13062" max="13062" width="14.7109375" style="258" customWidth="1"/>
    <col min="13063" max="13068" width="13.140625" style="258" customWidth="1"/>
    <col min="13069" max="13069" width="15.7109375" style="258" customWidth="1"/>
    <col min="13070" max="13071" width="9.7109375" style="258" customWidth="1"/>
    <col min="13072" max="13315" width="9.140625" style="258"/>
    <col min="13316" max="13316" width="5.7109375" style="258" customWidth="1"/>
    <col min="13317" max="13317" width="48.42578125" style="258" customWidth="1"/>
    <col min="13318" max="13318" width="14.7109375" style="258" customWidth="1"/>
    <col min="13319" max="13324" width="13.140625" style="258" customWidth="1"/>
    <col min="13325" max="13325" width="15.7109375" style="258" customWidth="1"/>
    <col min="13326" max="13327" width="9.7109375" style="258" customWidth="1"/>
    <col min="13328" max="13571" width="9.140625" style="258"/>
    <col min="13572" max="13572" width="5.7109375" style="258" customWidth="1"/>
    <col min="13573" max="13573" width="48.42578125" style="258" customWidth="1"/>
    <col min="13574" max="13574" width="14.7109375" style="258" customWidth="1"/>
    <col min="13575" max="13580" width="13.140625" style="258" customWidth="1"/>
    <col min="13581" max="13581" width="15.7109375" style="258" customWidth="1"/>
    <col min="13582" max="13583" width="9.7109375" style="258" customWidth="1"/>
    <col min="13584" max="13827" width="9.140625" style="258"/>
    <col min="13828" max="13828" width="5.7109375" style="258" customWidth="1"/>
    <col min="13829" max="13829" width="48.42578125" style="258" customWidth="1"/>
    <col min="13830" max="13830" width="14.7109375" style="258" customWidth="1"/>
    <col min="13831" max="13836" width="13.140625" style="258" customWidth="1"/>
    <col min="13837" max="13837" width="15.7109375" style="258" customWidth="1"/>
    <col min="13838" max="13839" width="9.7109375" style="258" customWidth="1"/>
    <col min="13840" max="14083" width="9.140625" style="258"/>
    <col min="14084" max="14084" width="5.7109375" style="258" customWidth="1"/>
    <col min="14085" max="14085" width="48.42578125" style="258" customWidth="1"/>
    <col min="14086" max="14086" width="14.7109375" style="258" customWidth="1"/>
    <col min="14087" max="14092" width="13.140625" style="258" customWidth="1"/>
    <col min="14093" max="14093" width="15.7109375" style="258" customWidth="1"/>
    <col min="14094" max="14095" width="9.7109375" style="258" customWidth="1"/>
    <col min="14096" max="14339" width="9.140625" style="258"/>
    <col min="14340" max="14340" width="5.7109375" style="258" customWidth="1"/>
    <col min="14341" max="14341" width="48.42578125" style="258" customWidth="1"/>
    <col min="14342" max="14342" width="14.7109375" style="258" customWidth="1"/>
    <col min="14343" max="14348" width="13.140625" style="258" customWidth="1"/>
    <col min="14349" max="14349" width="15.7109375" style="258" customWidth="1"/>
    <col min="14350" max="14351" width="9.7109375" style="258" customWidth="1"/>
    <col min="14352" max="14595" width="9.140625" style="258"/>
    <col min="14596" max="14596" width="5.7109375" style="258" customWidth="1"/>
    <col min="14597" max="14597" width="48.42578125" style="258" customWidth="1"/>
    <col min="14598" max="14598" width="14.7109375" style="258" customWidth="1"/>
    <col min="14599" max="14604" width="13.140625" style="258" customWidth="1"/>
    <col min="14605" max="14605" width="15.7109375" style="258" customWidth="1"/>
    <col min="14606" max="14607" width="9.7109375" style="258" customWidth="1"/>
    <col min="14608" max="14851" width="9.140625" style="258"/>
    <col min="14852" max="14852" width="5.7109375" style="258" customWidth="1"/>
    <col min="14853" max="14853" width="48.42578125" style="258" customWidth="1"/>
    <col min="14854" max="14854" width="14.7109375" style="258" customWidth="1"/>
    <col min="14855" max="14860" width="13.140625" style="258" customWidth="1"/>
    <col min="14861" max="14861" width="15.7109375" style="258" customWidth="1"/>
    <col min="14862" max="14863" width="9.7109375" style="258" customWidth="1"/>
    <col min="14864" max="15107" width="9.140625" style="258"/>
    <col min="15108" max="15108" width="5.7109375" style="258" customWidth="1"/>
    <col min="15109" max="15109" width="48.42578125" style="258" customWidth="1"/>
    <col min="15110" max="15110" width="14.7109375" style="258" customWidth="1"/>
    <col min="15111" max="15116" width="13.140625" style="258" customWidth="1"/>
    <col min="15117" max="15117" width="15.7109375" style="258" customWidth="1"/>
    <col min="15118" max="15119" width="9.7109375" style="258" customWidth="1"/>
    <col min="15120" max="15363" width="9.140625" style="258"/>
    <col min="15364" max="15364" width="5.7109375" style="258" customWidth="1"/>
    <col min="15365" max="15365" width="48.42578125" style="258" customWidth="1"/>
    <col min="15366" max="15366" width="14.7109375" style="258" customWidth="1"/>
    <col min="15367" max="15372" width="13.140625" style="258" customWidth="1"/>
    <col min="15373" max="15373" width="15.7109375" style="258" customWidth="1"/>
    <col min="15374" max="15375" width="9.7109375" style="258" customWidth="1"/>
    <col min="15376" max="15619" width="9.140625" style="258"/>
    <col min="15620" max="15620" width="5.7109375" style="258" customWidth="1"/>
    <col min="15621" max="15621" width="48.42578125" style="258" customWidth="1"/>
    <col min="15622" max="15622" width="14.7109375" style="258" customWidth="1"/>
    <col min="15623" max="15628" width="13.140625" style="258" customWidth="1"/>
    <col min="15629" max="15629" width="15.7109375" style="258" customWidth="1"/>
    <col min="15630" max="15631" width="9.7109375" style="258" customWidth="1"/>
    <col min="15632" max="15875" width="9.140625" style="258"/>
    <col min="15876" max="15876" width="5.7109375" style="258" customWidth="1"/>
    <col min="15877" max="15877" width="48.42578125" style="258" customWidth="1"/>
    <col min="15878" max="15878" width="14.7109375" style="258" customWidth="1"/>
    <col min="15879" max="15884" width="13.140625" style="258" customWidth="1"/>
    <col min="15885" max="15885" width="15.7109375" style="258" customWidth="1"/>
    <col min="15886" max="15887" width="9.7109375" style="258" customWidth="1"/>
    <col min="15888" max="16131" width="9.140625" style="258"/>
    <col min="16132" max="16132" width="5.7109375" style="258" customWidth="1"/>
    <col min="16133" max="16133" width="48.42578125" style="258" customWidth="1"/>
    <col min="16134" max="16134" width="14.7109375" style="258" customWidth="1"/>
    <col min="16135" max="16140" width="13.140625" style="258" customWidth="1"/>
    <col min="16141" max="16141" width="15.7109375" style="258" customWidth="1"/>
    <col min="16142" max="16143" width="9.7109375" style="258" customWidth="1"/>
    <col min="16144" max="16384" width="9.140625" style="258"/>
  </cols>
  <sheetData>
    <row r="1" spans="1:13" x14ac:dyDescent="0.2">
      <c r="A1" s="450"/>
      <c r="B1" s="450"/>
      <c r="C1" s="450"/>
      <c r="D1" s="450"/>
      <c r="E1" s="450"/>
      <c r="F1" s="450"/>
      <c r="G1" s="450"/>
      <c r="H1" s="450"/>
      <c r="I1" s="450"/>
      <c r="J1" s="450"/>
      <c r="K1" s="450"/>
      <c r="L1" s="450"/>
      <c r="M1" s="450"/>
    </row>
    <row r="2" spans="1:13" x14ac:dyDescent="0.2">
      <c r="A2" s="450" t="s">
        <v>137</v>
      </c>
      <c r="B2" s="450"/>
      <c r="C2" s="450"/>
      <c r="D2" s="450"/>
      <c r="E2" s="450"/>
      <c r="F2" s="450"/>
      <c r="G2" s="450"/>
      <c r="H2" s="450"/>
      <c r="I2" s="450"/>
      <c r="J2" s="450"/>
      <c r="K2" s="450"/>
      <c r="L2" s="450"/>
      <c r="M2" s="450"/>
    </row>
    <row r="3" spans="1:13" x14ac:dyDescent="0.2">
      <c r="A3" s="450" t="s">
        <v>138</v>
      </c>
      <c r="B3" s="450"/>
      <c r="C3" s="450"/>
      <c r="D3" s="450"/>
      <c r="E3" s="450"/>
      <c r="F3" s="450"/>
      <c r="G3" s="450"/>
      <c r="H3" s="450"/>
      <c r="I3" s="450"/>
      <c r="J3" s="450"/>
      <c r="K3" s="450"/>
      <c r="L3" s="450"/>
      <c r="M3" s="450"/>
    </row>
    <row r="4" spans="1:13" x14ac:dyDescent="0.2">
      <c r="A4" s="451" t="s">
        <v>139</v>
      </c>
      <c r="B4" s="451"/>
      <c r="C4" s="451"/>
      <c r="D4" s="451"/>
      <c r="E4" s="451"/>
      <c r="F4" s="451"/>
      <c r="G4" s="451"/>
      <c r="H4" s="451"/>
      <c r="I4" s="451"/>
      <c r="J4" s="451"/>
      <c r="K4" s="451"/>
      <c r="L4" s="451"/>
      <c r="M4" s="451"/>
    </row>
    <row r="5" spans="1:13" s="259" customFormat="1" x14ac:dyDescent="0.2">
      <c r="A5" s="253"/>
      <c r="B5" s="253"/>
      <c r="C5" s="253"/>
      <c r="D5" s="253"/>
      <c r="E5" s="253"/>
      <c r="F5" s="253"/>
      <c r="G5" s="253"/>
      <c r="H5" s="253"/>
      <c r="I5" s="253"/>
      <c r="J5" s="253"/>
      <c r="K5" s="253"/>
      <c r="L5" s="253"/>
      <c r="M5" s="253"/>
    </row>
    <row r="6" spans="1:13" s="259" customFormat="1" x14ac:dyDescent="0.2">
      <c r="A6" s="253"/>
      <c r="B6" s="253"/>
      <c r="C6" s="253"/>
      <c r="D6" s="253"/>
      <c r="E6" s="253"/>
      <c r="F6" s="253"/>
      <c r="G6" s="253"/>
      <c r="H6" s="253"/>
      <c r="I6" s="253"/>
      <c r="J6" s="253"/>
      <c r="K6" s="253"/>
      <c r="L6" s="253"/>
      <c r="M6" s="253"/>
    </row>
    <row r="7" spans="1:13" x14ac:dyDescent="0.2">
      <c r="A7" s="453" t="s">
        <v>506</v>
      </c>
      <c r="B7" s="453"/>
      <c r="C7" s="453"/>
      <c r="D7" s="453"/>
      <c r="E7" s="453"/>
      <c r="F7" s="453"/>
      <c r="G7" s="453"/>
      <c r="H7" s="453"/>
      <c r="I7" s="453"/>
      <c r="J7" s="453"/>
      <c r="K7" s="453"/>
      <c r="L7" s="453"/>
      <c r="M7" s="453"/>
    </row>
    <row r="8" spans="1:13" s="211" customFormat="1" ht="30" customHeight="1" x14ac:dyDescent="0.2">
      <c r="A8" s="417" t="s">
        <v>509</v>
      </c>
      <c r="B8" s="417"/>
      <c r="C8" s="417"/>
      <c r="D8" s="417"/>
      <c r="E8" s="417"/>
      <c r="F8" s="417"/>
      <c r="G8" s="417"/>
      <c r="H8" s="417"/>
      <c r="I8" s="417"/>
      <c r="J8" s="417"/>
      <c r="K8" s="417"/>
      <c r="L8" s="417"/>
      <c r="M8" s="417"/>
    </row>
    <row r="9" spans="1:13" x14ac:dyDescent="0.2">
      <c r="A9" s="260"/>
      <c r="B9" s="260"/>
      <c r="C9" s="260"/>
      <c r="D9" s="260"/>
      <c r="E9" s="260"/>
      <c r="F9" s="260"/>
      <c r="G9" s="260"/>
      <c r="H9" s="260"/>
      <c r="I9" s="260"/>
      <c r="J9" s="261"/>
      <c r="K9" s="261"/>
      <c r="L9" s="261"/>
      <c r="M9" s="261"/>
    </row>
    <row r="10" spans="1:13" x14ac:dyDescent="0.2">
      <c r="A10" s="262"/>
      <c r="B10" s="205" t="s">
        <v>507</v>
      </c>
      <c r="C10" s="452" t="s">
        <v>555</v>
      </c>
      <c r="D10" s="452"/>
      <c r="E10" s="452"/>
      <c r="F10" s="208"/>
      <c r="G10" s="204"/>
      <c r="H10" s="416"/>
      <c r="I10" s="416"/>
      <c r="J10" s="263"/>
      <c r="K10" s="263"/>
      <c r="L10" s="263"/>
      <c r="M10" s="263"/>
    </row>
    <row r="11" spans="1:13" x14ac:dyDescent="0.2">
      <c r="A11" s="262"/>
      <c r="B11" s="213"/>
      <c r="C11" s="214"/>
      <c r="D11" s="215"/>
      <c r="E11" s="212"/>
      <c r="F11" s="216"/>
      <c r="G11" s="212"/>
      <c r="H11" s="213"/>
      <c r="I11" s="213"/>
      <c r="J11" s="263"/>
      <c r="K11" s="263"/>
      <c r="L11" s="263"/>
      <c r="M11" s="263"/>
    </row>
    <row r="12" spans="1:13" x14ac:dyDescent="0.2">
      <c r="A12" s="262"/>
      <c r="B12" s="205" t="s">
        <v>141</v>
      </c>
      <c r="C12" s="437" t="s">
        <v>156</v>
      </c>
      <c r="D12" s="437"/>
      <c r="E12" s="437"/>
      <c r="F12" s="211"/>
      <c r="G12" s="219"/>
      <c r="H12" s="210"/>
      <c r="I12" s="211"/>
      <c r="J12" s="263"/>
      <c r="K12" s="263"/>
      <c r="L12" s="263"/>
      <c r="M12" s="263"/>
    </row>
    <row r="13" spans="1:13" x14ac:dyDescent="0.2">
      <c r="A13" s="262"/>
      <c r="B13" s="205" t="s">
        <v>142</v>
      </c>
      <c r="C13" s="437" t="s">
        <v>554</v>
      </c>
      <c r="D13" s="437"/>
      <c r="E13" s="437"/>
      <c r="F13" s="211"/>
      <c r="G13" s="252"/>
      <c r="H13" s="210"/>
      <c r="I13" s="211"/>
      <c r="J13" s="263"/>
      <c r="K13" s="263"/>
      <c r="L13" s="263"/>
      <c r="M13" s="263"/>
    </row>
    <row r="14" spans="1:13" x14ac:dyDescent="0.2">
      <c r="A14" s="262"/>
      <c r="B14" s="205" t="s">
        <v>143</v>
      </c>
      <c r="C14" s="437" t="s">
        <v>157</v>
      </c>
      <c r="D14" s="437"/>
      <c r="E14" s="437"/>
      <c r="F14" s="211"/>
      <c r="G14" s="219"/>
      <c r="H14" s="210"/>
      <c r="I14" s="211"/>
      <c r="J14" s="263"/>
      <c r="K14" s="263"/>
      <c r="L14" s="263"/>
      <c r="M14" s="263"/>
    </row>
    <row r="15" spans="1:13" x14ac:dyDescent="0.2">
      <c r="A15" s="264"/>
      <c r="B15" s="265"/>
      <c r="C15" s="266"/>
      <c r="D15" s="267"/>
      <c r="E15" s="264"/>
      <c r="F15" s="264"/>
      <c r="G15" s="264"/>
      <c r="H15" s="264"/>
      <c r="I15" s="264"/>
      <c r="J15" s="264"/>
      <c r="K15" s="264"/>
      <c r="L15" s="264"/>
    </row>
    <row r="16" spans="1:13" s="269" customFormat="1" ht="12" x14ac:dyDescent="0.2">
      <c r="A16" s="438" t="s">
        <v>0</v>
      </c>
      <c r="B16" s="439" t="s">
        <v>1</v>
      </c>
      <c r="C16" s="448" t="s">
        <v>479</v>
      </c>
      <c r="D16" s="440" t="s">
        <v>175</v>
      </c>
      <c r="E16" s="441" t="s">
        <v>132</v>
      </c>
      <c r="F16" s="441"/>
      <c r="G16" s="441"/>
      <c r="H16" s="441"/>
      <c r="I16" s="441"/>
      <c r="J16" s="441"/>
      <c r="K16" s="441"/>
      <c r="L16" s="441"/>
      <c r="M16" s="441"/>
    </row>
    <row r="17" spans="1:13" s="269" customFormat="1" ht="12" x14ac:dyDescent="0.2">
      <c r="A17" s="438"/>
      <c r="B17" s="439"/>
      <c r="C17" s="449"/>
      <c r="D17" s="440"/>
      <c r="E17" s="270" t="s">
        <v>80</v>
      </c>
      <c r="F17" s="270" t="s">
        <v>81</v>
      </c>
      <c r="G17" s="270" t="s">
        <v>82</v>
      </c>
      <c r="H17" s="270" t="s">
        <v>176</v>
      </c>
      <c r="I17" s="270" t="s">
        <v>177</v>
      </c>
      <c r="J17" s="270" t="s">
        <v>178</v>
      </c>
      <c r="K17" s="270" t="s">
        <v>477</v>
      </c>
      <c r="L17" s="270" t="s">
        <v>478</v>
      </c>
      <c r="M17" s="271" t="s">
        <v>75</v>
      </c>
    </row>
    <row r="18" spans="1:13" s="269" customFormat="1" ht="12" hidden="1" customHeight="1" x14ac:dyDescent="0.2">
      <c r="A18" s="272" t="s">
        <v>3</v>
      </c>
      <c r="B18" s="426" t="s">
        <v>4</v>
      </c>
      <c r="C18" s="426"/>
      <c r="D18" s="426"/>
      <c r="E18" s="426"/>
      <c r="F18" s="426"/>
      <c r="G18" s="426"/>
      <c r="H18" s="426"/>
      <c r="I18" s="426"/>
      <c r="J18" s="426"/>
      <c r="K18" s="426"/>
      <c r="L18" s="426"/>
      <c r="M18" s="426"/>
    </row>
    <row r="19" spans="1:13" s="269" customFormat="1" ht="12" hidden="1" customHeight="1" x14ac:dyDescent="0.2">
      <c r="A19" s="273" t="s">
        <v>5</v>
      </c>
      <c r="B19" s="274" t="str">
        <f>Planilha!B19:D19</f>
        <v>Não se aplica</v>
      </c>
      <c r="C19" s="275"/>
      <c r="D19" s="276">
        <f>Planilha!J19</f>
        <v>0</v>
      </c>
      <c r="E19" s="277"/>
      <c r="F19" s="277"/>
      <c r="G19" s="277"/>
      <c r="H19" s="277"/>
      <c r="I19" s="277"/>
      <c r="J19" s="277"/>
      <c r="K19" s="277"/>
      <c r="L19" s="277"/>
      <c r="M19" s="278">
        <f>SUM(E19:J19)</f>
        <v>0</v>
      </c>
    </row>
    <row r="20" spans="1:13" s="282" customFormat="1" ht="12" hidden="1" customHeight="1" x14ac:dyDescent="0.2">
      <c r="A20" s="279"/>
      <c r="B20" s="280" t="s">
        <v>6</v>
      </c>
      <c r="C20" s="281"/>
      <c r="D20" s="279">
        <f>D19</f>
        <v>0</v>
      </c>
      <c r="E20" s="281">
        <f t="shared" ref="E20:L20" si="0">E19*$D19</f>
        <v>0</v>
      </c>
      <c r="F20" s="281">
        <f t="shared" si="0"/>
        <v>0</v>
      </c>
      <c r="G20" s="281">
        <f t="shared" si="0"/>
        <v>0</v>
      </c>
      <c r="H20" s="281">
        <f t="shared" si="0"/>
        <v>0</v>
      </c>
      <c r="I20" s="281">
        <f t="shared" si="0"/>
        <v>0</v>
      </c>
      <c r="J20" s="281">
        <f t="shared" si="0"/>
        <v>0</v>
      </c>
      <c r="K20" s="281">
        <f t="shared" si="0"/>
        <v>0</v>
      </c>
      <c r="L20" s="281">
        <f t="shared" si="0"/>
        <v>0</v>
      </c>
      <c r="M20" s="279">
        <f>SUM(D20:L20)</f>
        <v>0</v>
      </c>
    </row>
    <row r="21" spans="1:13" s="269" customFormat="1" ht="12" hidden="1" x14ac:dyDescent="0.2">
      <c r="A21" s="442"/>
      <c r="B21" s="443"/>
      <c r="C21" s="443"/>
      <c r="D21" s="443"/>
      <c r="E21" s="443"/>
      <c r="F21" s="443"/>
      <c r="G21" s="443"/>
      <c r="H21" s="443"/>
      <c r="I21" s="443"/>
      <c r="J21" s="443"/>
      <c r="K21" s="443"/>
      <c r="L21" s="443"/>
      <c r="M21" s="444"/>
    </row>
    <row r="22" spans="1:13" s="269" customFormat="1" ht="12" x14ac:dyDescent="0.2">
      <c r="A22" s="272" t="s">
        <v>7</v>
      </c>
      <c r="B22" s="426" t="s">
        <v>136</v>
      </c>
      <c r="C22" s="426"/>
      <c r="D22" s="426"/>
      <c r="E22" s="426"/>
      <c r="F22" s="426"/>
      <c r="G22" s="426"/>
      <c r="H22" s="426"/>
      <c r="I22" s="426"/>
      <c r="J22" s="426"/>
      <c r="K22" s="426"/>
      <c r="L22" s="426"/>
      <c r="M22" s="426"/>
    </row>
    <row r="23" spans="1:13" s="269" customFormat="1" ht="12" x14ac:dyDescent="0.2">
      <c r="A23" s="273" t="s">
        <v>8</v>
      </c>
      <c r="B23" s="283" t="str">
        <f>Planilha!B23:D23</f>
        <v>Placa de obra em chapa galvanizada nº 22, adesivada (4,00 x 2,00m) e (2,00 x 1,50m)</v>
      </c>
      <c r="C23" s="284">
        <f>Planilha!F23</f>
        <v>11</v>
      </c>
      <c r="D23" s="276">
        <f>Planilha!J23</f>
        <v>0</v>
      </c>
      <c r="E23" s="285"/>
      <c r="F23" s="285"/>
      <c r="G23" s="285"/>
      <c r="H23" s="285"/>
      <c r="I23" s="285"/>
      <c r="J23" s="285"/>
      <c r="K23" s="285"/>
      <c r="L23" s="285"/>
      <c r="M23" s="278">
        <f>SUM(E23:L23)</f>
        <v>0</v>
      </c>
    </row>
    <row r="24" spans="1:13" s="269" customFormat="1" ht="12" x14ac:dyDescent="0.2">
      <c r="A24" s="273" t="s">
        <v>10</v>
      </c>
      <c r="B24" s="283" t="str">
        <f>Planilha!B24:D24</f>
        <v xml:space="preserve">Remoção de esquadria de alumínio e vidro </v>
      </c>
      <c r="C24" s="284">
        <f>Planilha!F24</f>
        <v>111.19</v>
      </c>
      <c r="D24" s="276">
        <f>Planilha!J24</f>
        <v>0</v>
      </c>
      <c r="E24" s="285"/>
      <c r="F24" s="285"/>
      <c r="G24" s="285"/>
      <c r="H24" s="285"/>
      <c r="I24" s="285"/>
      <c r="J24" s="285"/>
      <c r="K24" s="285"/>
      <c r="L24" s="285"/>
      <c r="M24" s="278">
        <f t="shared" ref="M24:M28" si="1">SUM(E24:L24)</f>
        <v>0</v>
      </c>
    </row>
    <row r="25" spans="1:13" s="269" customFormat="1" ht="12" x14ac:dyDescent="0.2">
      <c r="A25" s="273" t="s">
        <v>292</v>
      </c>
      <c r="B25" s="283" t="str">
        <f>Planilha!B25:D25</f>
        <v>Remoção de portas, de forma manual, com reaproveitamento.</v>
      </c>
      <c r="C25" s="284">
        <f>Planilha!F25</f>
        <v>62.160000000000004</v>
      </c>
      <c r="D25" s="276">
        <f>Planilha!J25</f>
        <v>0</v>
      </c>
      <c r="E25" s="285"/>
      <c r="F25" s="285"/>
      <c r="G25" s="285"/>
      <c r="H25" s="285"/>
      <c r="I25" s="285"/>
      <c r="J25" s="285"/>
      <c r="K25" s="285"/>
      <c r="L25" s="285"/>
      <c r="M25" s="278">
        <f t="shared" si="1"/>
        <v>0</v>
      </c>
    </row>
    <row r="26" spans="1:13" s="269" customFormat="1" ht="12" x14ac:dyDescent="0.2">
      <c r="A26" s="273" t="s">
        <v>322</v>
      </c>
      <c r="B26" s="283" t="str">
        <f>Planilha!B26:D26</f>
        <v>Remoção de tubo galvanizado, bitolas diversas (guarda corpo)</v>
      </c>
      <c r="C26" s="284">
        <f>Planilha!F26</f>
        <v>23.8</v>
      </c>
      <c r="D26" s="276">
        <f>Planilha!J26</f>
        <v>0</v>
      </c>
      <c r="E26" s="285"/>
      <c r="F26" s="285"/>
      <c r="G26" s="285"/>
      <c r="H26" s="285"/>
      <c r="I26" s="285"/>
      <c r="J26" s="285"/>
      <c r="K26" s="285"/>
      <c r="L26" s="285"/>
      <c r="M26" s="278">
        <f t="shared" si="1"/>
        <v>0</v>
      </c>
    </row>
    <row r="27" spans="1:13" s="269" customFormat="1" ht="24" customHeight="1" x14ac:dyDescent="0.2">
      <c r="A27" s="273" t="s">
        <v>323</v>
      </c>
      <c r="B27" s="274" t="str">
        <f>Planilha!B27:D27</f>
        <v>Rasgo em contrapiso para ramais/distribuição maiores que 40mm e menores ou iguais a 75mm (Tubo de aço galvanizado)</v>
      </c>
      <c r="C27" s="284">
        <f>Planilha!F27</f>
        <v>64.987000000000009</v>
      </c>
      <c r="D27" s="276">
        <f>Planilha!J27</f>
        <v>0</v>
      </c>
      <c r="E27" s="285"/>
      <c r="F27" s="285"/>
      <c r="G27" s="285"/>
      <c r="H27" s="285"/>
      <c r="I27" s="285"/>
      <c r="J27" s="285"/>
      <c r="K27" s="285"/>
      <c r="L27" s="285"/>
      <c r="M27" s="278">
        <f>SUM(E27:L27)</f>
        <v>0</v>
      </c>
    </row>
    <row r="28" spans="1:13" s="269" customFormat="1" ht="12" customHeight="1" x14ac:dyDescent="0.2">
      <c r="A28" s="273" t="s">
        <v>381</v>
      </c>
      <c r="B28" s="286" t="str">
        <f>Planilha!B28:D28</f>
        <v>Rasgo em contrapiso para ramais/distribuição menores ou iguais a 40 mm (Eletrodutos)</v>
      </c>
      <c r="C28" s="284">
        <f>Planilha!F28</f>
        <v>35.409999999999997</v>
      </c>
      <c r="D28" s="287">
        <f>Planilha!J28</f>
        <v>0</v>
      </c>
      <c r="E28" s="285"/>
      <c r="F28" s="285"/>
      <c r="G28" s="285"/>
      <c r="H28" s="285"/>
      <c r="I28" s="285"/>
      <c r="J28" s="285"/>
      <c r="K28" s="285"/>
      <c r="L28" s="285"/>
      <c r="M28" s="278">
        <f t="shared" si="1"/>
        <v>0</v>
      </c>
    </row>
    <row r="29" spans="1:13" s="289" customFormat="1" ht="12" x14ac:dyDescent="0.2">
      <c r="A29" s="279"/>
      <c r="B29" s="280" t="s">
        <v>6</v>
      </c>
      <c r="C29" s="281"/>
      <c r="D29" s="279">
        <f>SUM(D23:D28)</f>
        <v>0</v>
      </c>
      <c r="E29" s="281">
        <f t="shared" ref="E29:L29" si="2">SUMPRODUCT($D23:$D28,E23:E28)</f>
        <v>0</v>
      </c>
      <c r="F29" s="281">
        <f t="shared" si="2"/>
        <v>0</v>
      </c>
      <c r="G29" s="281">
        <f t="shared" si="2"/>
        <v>0</v>
      </c>
      <c r="H29" s="281">
        <f t="shared" si="2"/>
        <v>0</v>
      </c>
      <c r="I29" s="281">
        <f t="shared" si="2"/>
        <v>0</v>
      </c>
      <c r="J29" s="281">
        <f t="shared" si="2"/>
        <v>0</v>
      </c>
      <c r="K29" s="281">
        <f t="shared" si="2"/>
        <v>0</v>
      </c>
      <c r="L29" s="281">
        <f t="shared" si="2"/>
        <v>0</v>
      </c>
      <c r="M29" s="279">
        <f>SUM(E29:L29)</f>
        <v>0</v>
      </c>
    </row>
    <row r="30" spans="1:13" s="289" customFormat="1" ht="12" x14ac:dyDescent="0.2">
      <c r="A30" s="445"/>
      <c r="B30" s="446"/>
      <c r="C30" s="446"/>
      <c r="D30" s="446"/>
      <c r="E30" s="446"/>
      <c r="F30" s="446"/>
      <c r="G30" s="446"/>
      <c r="H30" s="446"/>
      <c r="I30" s="446"/>
      <c r="J30" s="446"/>
      <c r="K30" s="446"/>
      <c r="L30" s="446"/>
      <c r="M30" s="447"/>
    </row>
    <row r="31" spans="1:13" s="269" customFormat="1" ht="12" x14ac:dyDescent="0.2">
      <c r="A31" s="272" t="s">
        <v>11</v>
      </c>
      <c r="B31" s="426" t="s">
        <v>12</v>
      </c>
      <c r="C31" s="426"/>
      <c r="D31" s="426"/>
      <c r="E31" s="426"/>
      <c r="F31" s="426"/>
      <c r="G31" s="426"/>
      <c r="H31" s="426"/>
      <c r="I31" s="426"/>
      <c r="J31" s="426"/>
      <c r="K31" s="426"/>
      <c r="L31" s="426"/>
      <c r="M31" s="426"/>
    </row>
    <row r="32" spans="1:13" s="269" customFormat="1" ht="12" x14ac:dyDescent="0.2">
      <c r="A32" s="273" t="s">
        <v>13</v>
      </c>
      <c r="B32" s="283" t="str">
        <f>Planilha!B32:D32</f>
        <v>Escavação manual de vala ou cava em material de 1ª categoria, profundidade até 1,50m</v>
      </c>
      <c r="C32" s="290">
        <f>Planilha!F32</f>
        <v>18.292000000000002</v>
      </c>
      <c r="D32" s="276">
        <f>Planilha!J32</f>
        <v>0</v>
      </c>
      <c r="E32" s="288"/>
      <c r="F32" s="288"/>
      <c r="G32" s="285"/>
      <c r="H32" s="285"/>
      <c r="I32" s="285"/>
      <c r="J32" s="285"/>
      <c r="K32" s="285"/>
      <c r="L32" s="285"/>
      <c r="M32" s="278">
        <f>SUM(E32:L32)</f>
        <v>0</v>
      </c>
    </row>
    <row r="33" spans="1:13" s="269" customFormat="1" ht="36" x14ac:dyDescent="0.2">
      <c r="A33" s="273" t="s">
        <v>362</v>
      </c>
      <c r="B33" s="274" t="str">
        <f>Planilha!B33:D33</f>
        <v xml:space="preserve">Escavação mecanizada de vala com prof. maior que 1,5 m até 3,0 m (média montante e jusante/uma composição por trecho), retroescav. (0,26 m3), largura de 0,8 m a 1,5 m, em solo de 1a categoria, em locais com alto nível de interferência. </v>
      </c>
      <c r="C33" s="290">
        <f>Planilha!F33</f>
        <v>144.36000000000001</v>
      </c>
      <c r="D33" s="276">
        <f>Planilha!J33</f>
        <v>0</v>
      </c>
      <c r="E33" s="285"/>
      <c r="F33" s="288"/>
      <c r="G33" s="288"/>
      <c r="H33" s="288"/>
      <c r="I33" s="288"/>
      <c r="J33" s="288"/>
      <c r="K33" s="288"/>
      <c r="L33" s="288"/>
      <c r="M33" s="278">
        <f>SUM(E33:L33)</f>
        <v>0</v>
      </c>
    </row>
    <row r="34" spans="1:13" s="269" customFormat="1" ht="24" x14ac:dyDescent="0.2">
      <c r="A34" s="273" t="s">
        <v>388</v>
      </c>
      <c r="B34" s="274" t="str">
        <f>Planilha!B34:D34</f>
        <v>Carga, manobra e descarga de solos e materiais granulares em caminhão basculante 10 m³ - carga com pá carregadeira (caçamba de 1,7 a 2,8 m³ / 128 hp) e descarga livre</v>
      </c>
      <c r="C34" s="290">
        <f>Planilha!F34</f>
        <v>190.05220000000003</v>
      </c>
      <c r="D34" s="276">
        <f>Planilha!J34</f>
        <v>0</v>
      </c>
      <c r="E34" s="288"/>
      <c r="F34" s="288"/>
      <c r="G34" s="288"/>
      <c r="H34" s="288"/>
      <c r="I34" s="288"/>
      <c r="J34" s="288"/>
      <c r="K34" s="288"/>
      <c r="L34" s="288"/>
      <c r="M34" s="278">
        <f t="shared" ref="M34:M35" si="3">SUM(E34:L34)</f>
        <v>0</v>
      </c>
    </row>
    <row r="35" spans="1:13" s="269" customFormat="1" ht="12" x14ac:dyDescent="0.2">
      <c r="A35" s="273" t="s">
        <v>389</v>
      </c>
      <c r="B35" s="283" t="str">
        <f>Planilha!B35:D35</f>
        <v>Reaterro manual de valas com compactação mecanizada</v>
      </c>
      <c r="C35" s="290">
        <f>Planilha!F35</f>
        <v>114.20780000000002</v>
      </c>
      <c r="D35" s="276">
        <f>Planilha!J35</f>
        <v>0</v>
      </c>
      <c r="E35" s="288"/>
      <c r="F35" s="288"/>
      <c r="G35" s="285"/>
      <c r="H35" s="285"/>
      <c r="I35" s="285"/>
      <c r="J35" s="285"/>
      <c r="K35" s="285"/>
      <c r="L35" s="285"/>
      <c r="M35" s="278">
        <f t="shared" si="3"/>
        <v>0</v>
      </c>
    </row>
    <row r="36" spans="1:13" s="291" customFormat="1" ht="12" x14ac:dyDescent="0.2">
      <c r="A36" s="279"/>
      <c r="B36" s="280" t="s">
        <v>6</v>
      </c>
      <c r="C36" s="281"/>
      <c r="D36" s="279">
        <f>SUM(D32:D35)</f>
        <v>0</v>
      </c>
      <c r="E36" s="281">
        <f>SUMPRODUCT($D31:$D35,E31:E35)</f>
        <v>0</v>
      </c>
      <c r="F36" s="281">
        <f t="shared" ref="F36:L36" si="4">SUMPRODUCT($D31:$D35,F31:F35)</f>
        <v>0</v>
      </c>
      <c r="G36" s="281">
        <f t="shared" si="4"/>
        <v>0</v>
      </c>
      <c r="H36" s="281">
        <f t="shared" si="4"/>
        <v>0</v>
      </c>
      <c r="I36" s="281">
        <f t="shared" si="4"/>
        <v>0</v>
      </c>
      <c r="J36" s="281">
        <f t="shared" si="4"/>
        <v>0</v>
      </c>
      <c r="K36" s="281">
        <f t="shared" si="4"/>
        <v>0</v>
      </c>
      <c r="L36" s="281">
        <f t="shared" si="4"/>
        <v>0</v>
      </c>
      <c r="M36" s="279">
        <f>SUM(E36:L36)</f>
        <v>0</v>
      </c>
    </row>
    <row r="37" spans="1:13" s="269" customFormat="1" ht="12" x14ac:dyDescent="0.2">
      <c r="A37" s="434"/>
      <c r="B37" s="435"/>
      <c r="C37" s="435"/>
      <c r="D37" s="435"/>
      <c r="E37" s="435"/>
      <c r="F37" s="435"/>
      <c r="G37" s="435"/>
      <c r="H37" s="435"/>
      <c r="I37" s="435"/>
      <c r="J37" s="435"/>
      <c r="K37" s="435"/>
      <c r="L37" s="435"/>
      <c r="M37" s="436"/>
    </row>
    <row r="38" spans="1:13" s="269" customFormat="1" ht="12" x14ac:dyDescent="0.2">
      <c r="A38" s="272" t="s">
        <v>14</v>
      </c>
      <c r="B38" s="426" t="s">
        <v>15</v>
      </c>
      <c r="C38" s="426"/>
      <c r="D38" s="426"/>
      <c r="E38" s="426"/>
      <c r="F38" s="426"/>
      <c r="G38" s="426"/>
      <c r="H38" s="426"/>
      <c r="I38" s="426"/>
      <c r="J38" s="426"/>
      <c r="K38" s="426"/>
      <c r="L38" s="426"/>
      <c r="M38" s="426"/>
    </row>
    <row r="39" spans="1:13" s="269" customFormat="1" ht="24" customHeight="1" x14ac:dyDescent="0.2">
      <c r="A39" s="273" t="s">
        <v>16</v>
      </c>
      <c r="B39" s="274" t="str">
        <f>Planilha!B39:D39</f>
        <v>Fundações (montagem e desmontagem de formas de chapa de madeira compensada resinada, e = 25 mm, sarrafos + pregos + escoras do tipo pontalete em madeira, 4 utilizações</v>
      </c>
      <c r="C39" s="275">
        <f>Planilha!F39</f>
        <v>14.8</v>
      </c>
      <c r="D39" s="276">
        <f>Planilha!J39</f>
        <v>0</v>
      </c>
      <c r="E39" s="288"/>
      <c r="F39" s="288"/>
      <c r="G39" s="288"/>
      <c r="H39" s="288"/>
      <c r="I39" s="288"/>
      <c r="J39" s="288"/>
      <c r="K39" s="288"/>
      <c r="L39" s="288"/>
      <c r="M39" s="278">
        <f>SUM(E39:L39)</f>
        <v>0</v>
      </c>
    </row>
    <row r="40" spans="1:13" s="269" customFormat="1" ht="12" x14ac:dyDescent="0.2">
      <c r="A40" s="273" t="s">
        <v>363</v>
      </c>
      <c r="B40" s="283" t="str">
        <f>Planilha!B40:D40</f>
        <v xml:space="preserve">                                           {aço + arame recozido nº 18)</v>
      </c>
      <c r="C40" s="275">
        <f>Planilha!F40</f>
        <v>218.2</v>
      </c>
      <c r="D40" s="276">
        <f>Planilha!J40</f>
        <v>0</v>
      </c>
      <c r="E40" s="292"/>
      <c r="F40" s="292"/>
      <c r="G40" s="292"/>
      <c r="H40" s="292"/>
      <c r="I40" s="292"/>
      <c r="J40" s="292"/>
      <c r="K40" s="292"/>
      <c r="L40" s="292"/>
      <c r="M40" s="278">
        <f>SUM(E40:L40)</f>
        <v>0</v>
      </c>
    </row>
    <row r="41" spans="1:13" s="269" customFormat="1" ht="12" x14ac:dyDescent="0.2">
      <c r="A41" s="273" t="s">
        <v>364</v>
      </c>
      <c r="B41" s="283" t="str">
        <f>Planilha!B41:D41</f>
        <v xml:space="preserve">                                           {concreto  fck= 25 Mpa)</v>
      </c>
      <c r="C41" s="275">
        <f>Planilha!F41</f>
        <v>2.2000000000000002</v>
      </c>
      <c r="D41" s="276">
        <f>Planilha!J41</f>
        <v>0</v>
      </c>
      <c r="E41" s="292"/>
      <c r="F41" s="292"/>
      <c r="G41" s="292"/>
      <c r="H41" s="292"/>
      <c r="I41" s="292"/>
      <c r="J41" s="292"/>
      <c r="K41" s="292"/>
      <c r="L41" s="292"/>
      <c r="M41" s="278">
        <f t="shared" ref="M41" si="5">SUM(E41:L41)</f>
        <v>0</v>
      </c>
    </row>
    <row r="42" spans="1:13" s="291" customFormat="1" ht="12" x14ac:dyDescent="0.2">
      <c r="A42" s="271"/>
      <c r="B42" s="293" t="s">
        <v>6</v>
      </c>
      <c r="C42" s="294"/>
      <c r="D42" s="279">
        <f>SUM(D39:D41)</f>
        <v>0</v>
      </c>
      <c r="E42" s="281">
        <f>SUMPRODUCT($D39:$D41,E39:E41)</f>
        <v>0</v>
      </c>
      <c r="F42" s="281">
        <f t="shared" ref="F42:L42" si="6">SUMPRODUCT($D39:$D41,F39:F41)</f>
        <v>0</v>
      </c>
      <c r="G42" s="281">
        <f t="shared" si="6"/>
        <v>0</v>
      </c>
      <c r="H42" s="281">
        <f t="shared" si="6"/>
        <v>0</v>
      </c>
      <c r="I42" s="281">
        <f t="shared" si="6"/>
        <v>0</v>
      </c>
      <c r="J42" s="281">
        <f t="shared" si="6"/>
        <v>0</v>
      </c>
      <c r="K42" s="281">
        <f t="shared" si="6"/>
        <v>0</v>
      </c>
      <c r="L42" s="281">
        <f t="shared" si="6"/>
        <v>0</v>
      </c>
      <c r="M42" s="279">
        <f>SUM(E42:L42)</f>
        <v>0</v>
      </c>
    </row>
    <row r="43" spans="1:13" s="269" customFormat="1" ht="12" x14ac:dyDescent="0.2">
      <c r="A43" s="434"/>
      <c r="B43" s="435"/>
      <c r="C43" s="435"/>
      <c r="D43" s="435"/>
      <c r="E43" s="435"/>
      <c r="F43" s="435"/>
      <c r="G43" s="435"/>
      <c r="H43" s="435"/>
      <c r="I43" s="435"/>
      <c r="J43" s="435"/>
      <c r="K43" s="435"/>
      <c r="L43" s="435"/>
      <c r="M43" s="436"/>
    </row>
    <row r="44" spans="1:13" s="269" customFormat="1" ht="12" hidden="1" x14ac:dyDescent="0.2">
      <c r="A44" s="272" t="s">
        <v>17</v>
      </c>
      <c r="B44" s="426" t="s">
        <v>179</v>
      </c>
      <c r="C44" s="426"/>
      <c r="D44" s="426"/>
      <c r="E44" s="426"/>
      <c r="F44" s="426"/>
      <c r="G44" s="426"/>
      <c r="H44" s="426"/>
      <c r="I44" s="426"/>
      <c r="J44" s="426"/>
      <c r="K44" s="426"/>
      <c r="L44" s="426"/>
      <c r="M44" s="426"/>
    </row>
    <row r="45" spans="1:13" s="269" customFormat="1" ht="12" hidden="1" x14ac:dyDescent="0.2">
      <c r="A45" s="273" t="s">
        <v>19</v>
      </c>
      <c r="B45" s="283" t="str">
        <f>Planilha!B45:D45</f>
        <v>Não se aplica</v>
      </c>
      <c r="C45" s="273"/>
      <c r="D45" s="276">
        <f>Planilha!J45</f>
        <v>0</v>
      </c>
      <c r="E45" s="277"/>
      <c r="F45" s="277"/>
      <c r="G45" s="277"/>
      <c r="H45" s="277"/>
      <c r="I45" s="277"/>
      <c r="J45" s="277"/>
      <c r="K45" s="277"/>
      <c r="L45" s="277"/>
      <c r="M45" s="278">
        <f>SUM(E45:J45)</f>
        <v>0</v>
      </c>
    </row>
    <row r="46" spans="1:13" s="269" customFormat="1" ht="12" hidden="1" x14ac:dyDescent="0.2">
      <c r="A46" s="271"/>
      <c r="B46" s="293" t="s">
        <v>6</v>
      </c>
      <c r="C46" s="294"/>
      <c r="D46" s="279">
        <f>D45</f>
        <v>0</v>
      </c>
      <c r="E46" s="281">
        <f>SUMPRODUCT($D43:$D45,E43:E45)</f>
        <v>0</v>
      </c>
      <c r="F46" s="281">
        <f t="shared" ref="F46:L46" si="7">SUMPRODUCT($D43:$D45,F43:F45)</f>
        <v>0</v>
      </c>
      <c r="G46" s="281">
        <f t="shared" si="7"/>
        <v>0</v>
      </c>
      <c r="H46" s="281">
        <f t="shared" si="7"/>
        <v>0</v>
      </c>
      <c r="I46" s="281">
        <f t="shared" si="7"/>
        <v>0</v>
      </c>
      <c r="J46" s="281">
        <f t="shared" si="7"/>
        <v>0</v>
      </c>
      <c r="K46" s="281">
        <f t="shared" si="7"/>
        <v>0</v>
      </c>
      <c r="L46" s="281">
        <f t="shared" si="7"/>
        <v>0</v>
      </c>
      <c r="M46" s="279">
        <f>SUM(E46:L46)</f>
        <v>0</v>
      </c>
    </row>
    <row r="47" spans="1:13" s="269" customFormat="1" ht="12" hidden="1" x14ac:dyDescent="0.2">
      <c r="A47" s="434"/>
      <c r="B47" s="435"/>
      <c r="C47" s="435"/>
      <c r="D47" s="435"/>
      <c r="E47" s="435"/>
      <c r="F47" s="435"/>
      <c r="G47" s="435"/>
      <c r="H47" s="435"/>
      <c r="I47" s="435"/>
      <c r="J47" s="435"/>
      <c r="K47" s="435"/>
      <c r="L47" s="435"/>
      <c r="M47" s="436"/>
    </row>
    <row r="48" spans="1:13" s="269" customFormat="1" ht="12" x14ac:dyDescent="0.2">
      <c r="A48" s="272" t="s">
        <v>20</v>
      </c>
      <c r="B48" s="426" t="s">
        <v>180</v>
      </c>
      <c r="C48" s="426"/>
      <c r="D48" s="426"/>
      <c r="E48" s="426"/>
      <c r="F48" s="426"/>
      <c r="G48" s="426"/>
      <c r="H48" s="426"/>
      <c r="I48" s="426"/>
      <c r="J48" s="426"/>
      <c r="K48" s="426"/>
      <c r="L48" s="426"/>
      <c r="M48" s="426"/>
    </row>
    <row r="49" spans="1:13" s="269" customFormat="1" ht="24" customHeight="1" x14ac:dyDescent="0.2">
      <c r="A49" s="273" t="s">
        <v>22</v>
      </c>
      <c r="B49" s="274" t="str">
        <f>Planilha!B49:D49</f>
        <v>Pilares, vigas e lajes (montagem e desmontagem de formas de chapa de madeira compensada resinada, e = 25 mm, sarrafos + pregos + escoras do tipo pontalete em madeira, 4 utilizações</v>
      </c>
      <c r="C49" s="273">
        <f>Planilha!F49</f>
        <v>212</v>
      </c>
      <c r="D49" s="276">
        <f>Planilha!J49</f>
        <v>0</v>
      </c>
      <c r="E49" s="292"/>
      <c r="F49" s="292"/>
      <c r="G49" s="292"/>
      <c r="H49" s="292"/>
      <c r="I49" s="292"/>
      <c r="J49" s="292"/>
      <c r="K49" s="292"/>
      <c r="L49" s="292"/>
      <c r="M49" s="278">
        <f>SUM(E49:L49)</f>
        <v>0</v>
      </c>
    </row>
    <row r="50" spans="1:13" s="269" customFormat="1" ht="12" x14ac:dyDescent="0.2">
      <c r="A50" s="273" t="s">
        <v>404</v>
      </c>
      <c r="B50" s="283" t="str">
        <f>Planilha!B50:D50</f>
        <v xml:space="preserve">                                           {aço + arame recozido nº 18)</v>
      </c>
      <c r="C50" s="273">
        <f>Planilha!F50</f>
        <v>1514.8</v>
      </c>
      <c r="D50" s="276">
        <f>Planilha!J50</f>
        <v>0</v>
      </c>
      <c r="E50" s="292"/>
      <c r="F50" s="292"/>
      <c r="G50" s="292"/>
      <c r="H50" s="292"/>
      <c r="I50" s="292"/>
      <c r="J50" s="292"/>
      <c r="K50" s="292"/>
      <c r="L50" s="292"/>
      <c r="M50" s="278">
        <f t="shared" ref="M50:M51" si="8">SUM(E50:L50)</f>
        <v>0</v>
      </c>
    </row>
    <row r="51" spans="1:13" s="269" customFormat="1" ht="12" x14ac:dyDescent="0.2">
      <c r="A51" s="273" t="s">
        <v>405</v>
      </c>
      <c r="B51" s="283" t="str">
        <f>Planilha!B51:D51</f>
        <v xml:space="preserve">                                           {concreto  fck= 25 Mpa)</v>
      </c>
      <c r="C51" s="273">
        <f>Planilha!F51</f>
        <v>14.56</v>
      </c>
      <c r="D51" s="276">
        <f>Planilha!J51</f>
        <v>0</v>
      </c>
      <c r="E51" s="292"/>
      <c r="F51" s="292"/>
      <c r="G51" s="292"/>
      <c r="H51" s="292"/>
      <c r="I51" s="292"/>
      <c r="J51" s="292"/>
      <c r="K51" s="292"/>
      <c r="L51" s="292"/>
      <c r="M51" s="278">
        <f t="shared" si="8"/>
        <v>0</v>
      </c>
    </row>
    <row r="52" spans="1:13" s="269" customFormat="1" ht="12" x14ac:dyDescent="0.2">
      <c r="A52" s="271"/>
      <c r="B52" s="293" t="s">
        <v>6</v>
      </c>
      <c r="C52" s="294"/>
      <c r="D52" s="279">
        <f>SUM(D49:D51)</f>
        <v>0</v>
      </c>
      <c r="E52" s="281">
        <f t="shared" ref="E52:L52" si="9">SUMPRODUCT($D49:$D51,E49:E51)</f>
        <v>0</v>
      </c>
      <c r="F52" s="281">
        <f t="shared" si="9"/>
        <v>0</v>
      </c>
      <c r="G52" s="281">
        <f t="shared" si="9"/>
        <v>0</v>
      </c>
      <c r="H52" s="281">
        <f t="shared" si="9"/>
        <v>0</v>
      </c>
      <c r="I52" s="281">
        <f t="shared" si="9"/>
        <v>0</v>
      </c>
      <c r="J52" s="281">
        <f t="shared" si="9"/>
        <v>0</v>
      </c>
      <c r="K52" s="281">
        <f t="shared" si="9"/>
        <v>0</v>
      </c>
      <c r="L52" s="281">
        <f t="shared" si="9"/>
        <v>0</v>
      </c>
      <c r="M52" s="279">
        <f>SUM(E52:L52)</f>
        <v>0</v>
      </c>
    </row>
    <row r="53" spans="1:13" s="269" customFormat="1" ht="12" x14ac:dyDescent="0.2">
      <c r="A53" s="295"/>
      <c r="B53" s="296"/>
      <c r="C53" s="297"/>
      <c r="D53" s="296"/>
      <c r="E53" s="298"/>
      <c r="F53" s="298"/>
      <c r="G53" s="298"/>
      <c r="H53" s="299"/>
      <c r="I53" s="299"/>
      <c r="J53" s="299"/>
      <c r="K53" s="299"/>
      <c r="L53" s="299"/>
      <c r="M53" s="300"/>
    </row>
    <row r="54" spans="1:13" s="269" customFormat="1" ht="12" x14ac:dyDescent="0.2">
      <c r="A54" s="272" t="s">
        <v>23</v>
      </c>
      <c r="B54" s="426" t="s">
        <v>181</v>
      </c>
      <c r="C54" s="426"/>
      <c r="D54" s="426"/>
      <c r="E54" s="426"/>
      <c r="F54" s="426"/>
      <c r="G54" s="426"/>
      <c r="H54" s="426"/>
      <c r="I54" s="426"/>
      <c r="J54" s="426"/>
      <c r="K54" s="426"/>
      <c r="L54" s="426"/>
      <c r="M54" s="426"/>
    </row>
    <row r="55" spans="1:13" s="269" customFormat="1" ht="12" x14ac:dyDescent="0.2">
      <c r="A55" s="301"/>
      <c r="B55" s="302" t="str">
        <f>Planilha!B55:D55</f>
        <v>Casa de bombas</v>
      </c>
      <c r="C55" s="303"/>
      <c r="D55" s="302"/>
      <c r="E55" s="302"/>
      <c r="F55" s="302"/>
      <c r="G55" s="302"/>
      <c r="H55" s="302"/>
      <c r="I55" s="302"/>
      <c r="J55" s="302"/>
      <c r="K55" s="302"/>
      <c r="L55" s="302"/>
      <c r="M55" s="302"/>
    </row>
    <row r="56" spans="1:13" s="269" customFormat="1" ht="24" x14ac:dyDescent="0.2">
      <c r="A56" s="273" t="s">
        <v>24</v>
      </c>
      <c r="B56" s="274" t="str">
        <f>Planilha!B56:D56</f>
        <v>Alvenaria de vedação de blocos cerâmicos furados na vertical de 14x19x39 cm (espessura 14 cm) e argamassa de assentamento com preparo em betoneira.</v>
      </c>
      <c r="C56" s="304">
        <f>Planilha!F56</f>
        <v>40.735999999999997</v>
      </c>
      <c r="D56" s="276">
        <f>Planilha!J56</f>
        <v>0</v>
      </c>
      <c r="E56" s="288"/>
      <c r="F56" s="288"/>
      <c r="G56" s="288"/>
      <c r="H56" s="288"/>
      <c r="I56" s="288"/>
      <c r="J56" s="288"/>
      <c r="K56" s="288"/>
      <c r="L56" s="288"/>
      <c r="M56" s="278">
        <f>SUM(E56:L56)</f>
        <v>0</v>
      </c>
    </row>
    <row r="57" spans="1:13" s="269" customFormat="1" ht="12" x14ac:dyDescent="0.2">
      <c r="A57" s="273"/>
      <c r="B57" s="305" t="str">
        <f>Planilha!B57:D57</f>
        <v xml:space="preserve">Divisórias </v>
      </c>
      <c r="C57" s="306">
        <f>Planilha!F57</f>
        <v>0</v>
      </c>
      <c r="D57" s="276"/>
      <c r="E57" s="288"/>
      <c r="F57" s="288"/>
      <c r="G57" s="288"/>
      <c r="H57" s="288"/>
      <c r="I57" s="288"/>
      <c r="J57" s="288"/>
      <c r="K57" s="288"/>
      <c r="L57" s="288"/>
      <c r="M57" s="278"/>
    </row>
    <row r="58" spans="1:13" s="269" customFormat="1" ht="24" x14ac:dyDescent="0.2">
      <c r="A58" s="273" t="s">
        <v>215</v>
      </c>
      <c r="B58" s="274" t="str">
        <f>Planilha!B58:D58</f>
        <v>Parede com placas de gesso acartonado (drywall), uso interno, duas faces simples e estrutura metálica com guias simples (9,0mm), com vãos.</v>
      </c>
      <c r="C58" s="304">
        <f>Planilha!F58</f>
        <v>328.76799999999997</v>
      </c>
      <c r="D58" s="276">
        <f>Planilha!J58</f>
        <v>0</v>
      </c>
      <c r="E58" s="288"/>
      <c r="F58" s="288"/>
      <c r="G58" s="288"/>
      <c r="H58" s="288"/>
      <c r="I58" s="288"/>
      <c r="J58" s="288"/>
      <c r="K58" s="288"/>
      <c r="L58" s="288"/>
      <c r="M58" s="278">
        <f>SUM(E58:L58)</f>
        <v>0</v>
      </c>
    </row>
    <row r="59" spans="1:13" s="269" customFormat="1" ht="24" x14ac:dyDescent="0.2">
      <c r="A59" s="273" t="s">
        <v>294</v>
      </c>
      <c r="B59" s="274" t="str">
        <f>Planilha!B59:D59</f>
        <v>Isolamento acústico c/ painel em lã de vidro e=25mmem parede drywall, fornecimento e instalação.</v>
      </c>
      <c r="C59" s="304">
        <f>Planilha!F59</f>
        <v>328.76799999999997</v>
      </c>
      <c r="D59" s="276">
        <f>Planilha!J59</f>
        <v>0</v>
      </c>
      <c r="E59" s="288"/>
      <c r="F59" s="288"/>
      <c r="G59" s="288"/>
      <c r="H59" s="288"/>
      <c r="I59" s="288"/>
      <c r="J59" s="288"/>
      <c r="K59" s="288"/>
      <c r="L59" s="288"/>
      <c r="M59" s="278">
        <f>SUM(E59:L59)</f>
        <v>0</v>
      </c>
    </row>
    <row r="60" spans="1:13" s="269" customFormat="1" ht="12" x14ac:dyDescent="0.2">
      <c r="A60" s="273"/>
      <c r="B60" s="307" t="str">
        <f>Planilha!B60:D60</f>
        <v>Reservatório d'água enterrado</v>
      </c>
      <c r="C60" s="308"/>
      <c r="D60" s="276"/>
      <c r="E60" s="288"/>
      <c r="F60" s="288"/>
      <c r="G60" s="288"/>
      <c r="H60" s="288"/>
      <c r="I60" s="288"/>
      <c r="J60" s="288"/>
      <c r="K60" s="288"/>
      <c r="L60" s="288"/>
      <c r="M60" s="278"/>
    </row>
    <row r="61" spans="1:13" s="269" customFormat="1" ht="24" x14ac:dyDescent="0.2">
      <c r="A61" s="273" t="s">
        <v>356</v>
      </c>
      <c r="B61" s="274" t="str">
        <f>Planilha!B61:D61</f>
        <v>Alvenaria de vedação de blocos vazados de concreto de 19x19x39 cm (espessura 19 cm) e argamassa de assentamento com preparo manual.</v>
      </c>
      <c r="C61" s="304">
        <f>Planilha!F61</f>
        <v>37</v>
      </c>
      <c r="D61" s="276">
        <f>Planilha!J61</f>
        <v>0</v>
      </c>
      <c r="E61" s="288"/>
      <c r="F61" s="288"/>
      <c r="G61" s="288"/>
      <c r="H61" s="288"/>
      <c r="I61" s="288"/>
      <c r="J61" s="288"/>
      <c r="K61" s="288"/>
      <c r="L61" s="288"/>
      <c r="M61" s="278">
        <f>SUM(E61:L61)</f>
        <v>0</v>
      </c>
    </row>
    <row r="62" spans="1:13" s="309" customFormat="1" ht="12" x14ac:dyDescent="0.2">
      <c r="A62" s="281"/>
      <c r="B62" s="280" t="s">
        <v>6</v>
      </c>
      <c r="C62" s="281"/>
      <c r="D62" s="281">
        <f>SUM(D56:D61)</f>
        <v>0</v>
      </c>
      <c r="E62" s="281">
        <f>SUMPRODUCT($D56:$D61,E56:E61)</f>
        <v>0</v>
      </c>
      <c r="F62" s="281">
        <f t="shared" ref="F62:L62" si="10">SUMPRODUCT($D56:$D61,F56:F61)</f>
        <v>0</v>
      </c>
      <c r="G62" s="281">
        <f t="shared" si="10"/>
        <v>0</v>
      </c>
      <c r="H62" s="281">
        <f t="shared" si="10"/>
        <v>0</v>
      </c>
      <c r="I62" s="281">
        <f t="shared" si="10"/>
        <v>0</v>
      </c>
      <c r="J62" s="281">
        <f t="shared" si="10"/>
        <v>0</v>
      </c>
      <c r="K62" s="281">
        <f t="shared" si="10"/>
        <v>0</v>
      </c>
      <c r="L62" s="281">
        <f t="shared" si="10"/>
        <v>0</v>
      </c>
      <c r="M62" s="279">
        <f>SUM(E62:L62)</f>
        <v>0</v>
      </c>
    </row>
    <row r="63" spans="1:13" s="269" customFormat="1" ht="12" x14ac:dyDescent="0.2">
      <c r="A63" s="295"/>
      <c r="B63" s="296"/>
      <c r="C63" s="297"/>
      <c r="D63" s="296"/>
      <c r="E63" s="298"/>
      <c r="F63" s="298"/>
      <c r="G63" s="298"/>
      <c r="H63" s="298"/>
      <c r="I63" s="298"/>
      <c r="J63" s="298"/>
      <c r="K63" s="299"/>
      <c r="L63" s="299"/>
      <c r="M63" s="300"/>
    </row>
    <row r="64" spans="1:13" s="310" customFormat="1" ht="12" x14ac:dyDescent="0.2">
      <c r="A64" s="272" t="s">
        <v>25</v>
      </c>
      <c r="B64" s="426" t="s">
        <v>77</v>
      </c>
      <c r="C64" s="426"/>
      <c r="D64" s="426"/>
      <c r="E64" s="426"/>
      <c r="F64" s="426"/>
      <c r="G64" s="426"/>
      <c r="H64" s="426"/>
      <c r="I64" s="426"/>
      <c r="J64" s="426"/>
      <c r="K64" s="426"/>
      <c r="L64" s="426"/>
      <c r="M64" s="426"/>
    </row>
    <row r="65" spans="1:13" s="310" customFormat="1" ht="12" x14ac:dyDescent="0.2">
      <c r="A65" s="271"/>
      <c r="B65" s="307" t="str">
        <f>Planilha!B65:D65</f>
        <v>Aluminio</v>
      </c>
      <c r="C65" s="308"/>
      <c r="D65" s="293"/>
      <c r="E65" s="293"/>
      <c r="F65" s="293"/>
      <c r="G65" s="293"/>
      <c r="H65" s="293"/>
      <c r="I65" s="293"/>
      <c r="J65" s="293"/>
      <c r="K65" s="293"/>
      <c r="L65" s="293"/>
      <c r="M65" s="293"/>
    </row>
    <row r="66" spans="1:13" s="310" customFormat="1" ht="12" x14ac:dyDescent="0.2">
      <c r="A66" s="275" t="s">
        <v>26</v>
      </c>
      <c r="B66" s="283" t="str">
        <f>Planilha!B66:D66</f>
        <v>Assentamento de esquadrias de alumínio (Portas)</v>
      </c>
      <c r="C66" s="311">
        <f>Planilha!F66</f>
        <v>94.08</v>
      </c>
      <c r="D66" s="276">
        <f>Planilha!J66</f>
        <v>0</v>
      </c>
      <c r="E66" s="288"/>
      <c r="F66" s="288"/>
      <c r="G66" s="288"/>
      <c r="H66" s="288"/>
      <c r="I66" s="288"/>
      <c r="J66" s="288"/>
      <c r="K66" s="288"/>
      <c r="L66" s="288"/>
      <c r="M66" s="278">
        <f>SUM(E66:L66)</f>
        <v>0</v>
      </c>
    </row>
    <row r="67" spans="1:13" s="269" customFormat="1" ht="24" x14ac:dyDescent="0.2">
      <c r="A67" s="273" t="s">
        <v>297</v>
      </c>
      <c r="B67" s="274" t="str">
        <f>Planilha!B67:D67</f>
        <v>Porta/Esquadria em alumínio, cor N/P/B, tipo moldura-vidro, inclusive caixilho vertical 5 x 10, maxi-ar fixo, dobradiças ou roldanas e fechadura.</v>
      </c>
      <c r="C67" s="304">
        <f>Planilha!F67</f>
        <v>13.11</v>
      </c>
      <c r="D67" s="276">
        <f>Planilha!J67</f>
        <v>0</v>
      </c>
      <c r="E67" s="288"/>
      <c r="F67" s="288"/>
      <c r="G67" s="288"/>
      <c r="H67" s="288"/>
      <c r="I67" s="288"/>
      <c r="J67" s="288"/>
      <c r="K67" s="288"/>
      <c r="L67" s="288"/>
      <c r="M67" s="278">
        <f>SUM(E67:L67)</f>
        <v>0</v>
      </c>
    </row>
    <row r="68" spans="1:13" s="310" customFormat="1" ht="12" x14ac:dyDescent="0.2">
      <c r="A68" s="271"/>
      <c r="B68" s="307" t="str">
        <f>Planilha!B68:D68</f>
        <v>Madeira</v>
      </c>
      <c r="C68" s="308"/>
      <c r="D68" s="276"/>
      <c r="E68" s="293"/>
      <c r="F68" s="293"/>
      <c r="G68" s="293"/>
      <c r="H68" s="293"/>
      <c r="I68" s="293"/>
      <c r="J68" s="293"/>
      <c r="K68" s="293"/>
      <c r="L68" s="293"/>
      <c r="M68" s="293"/>
    </row>
    <row r="69" spans="1:13" s="269" customFormat="1" ht="24" x14ac:dyDescent="0.2">
      <c r="A69" s="273" t="s">
        <v>298</v>
      </c>
      <c r="B69" s="274" t="str">
        <f>Planilha!B69:D69</f>
        <v>Porta em madeira compensada (canela), lisa, semi-ôca, 1.60 x 2.10 m, completa, com visor de alumínio em vidro liso incolor, e=4mm (0,20 x 0,80m) - fornecimento e instalação</v>
      </c>
      <c r="C69" s="304">
        <f>Planilha!F69</f>
        <v>18</v>
      </c>
      <c r="D69" s="276">
        <f>Planilha!J69</f>
        <v>0</v>
      </c>
      <c r="E69" s="288"/>
      <c r="F69" s="288"/>
      <c r="G69" s="288"/>
      <c r="H69" s="288"/>
      <c r="I69" s="288"/>
      <c r="J69" s="288"/>
      <c r="K69" s="288"/>
      <c r="L69" s="288"/>
      <c r="M69" s="278">
        <f>SUM(E69:L69)</f>
        <v>0</v>
      </c>
    </row>
    <row r="70" spans="1:13" s="310" customFormat="1" ht="12" x14ac:dyDescent="0.2">
      <c r="A70" s="271"/>
      <c r="B70" s="307" t="str">
        <f>Planilha!B70:D70</f>
        <v>Metais</v>
      </c>
      <c r="C70" s="308"/>
      <c r="D70" s="276"/>
      <c r="E70" s="293"/>
      <c r="F70" s="293"/>
      <c r="G70" s="293"/>
      <c r="H70" s="293"/>
      <c r="I70" s="293"/>
      <c r="J70" s="293"/>
      <c r="K70" s="293"/>
      <c r="L70" s="293"/>
      <c r="M70" s="293"/>
    </row>
    <row r="71" spans="1:13" s="269" customFormat="1" ht="24" customHeight="1" x14ac:dyDescent="0.2">
      <c r="A71" s="273" t="s">
        <v>368</v>
      </c>
      <c r="B71" s="274" t="str">
        <f>Planilha!B71:D71</f>
        <v>Corrimão em tubo ferro galvanizado, barras superiores alt=0,92m e 0,70m e barras inferiores h=0,23m e 0,10m, curvas de aço carbono, inclusive as verticais de apoio com diam= 1.1/2".</v>
      </c>
      <c r="C71" s="304">
        <f>Planilha!F71</f>
        <v>30.1</v>
      </c>
      <c r="D71" s="276">
        <f>Planilha!J71</f>
        <v>0</v>
      </c>
      <c r="E71" s="288"/>
      <c r="F71" s="288"/>
      <c r="G71" s="288"/>
      <c r="H71" s="288"/>
      <c r="I71" s="288"/>
      <c r="J71" s="288"/>
      <c r="K71" s="288"/>
      <c r="L71" s="288"/>
      <c r="M71" s="278">
        <f t="shared" ref="M71:M77" si="11">SUM(E71:L71)</f>
        <v>0</v>
      </c>
    </row>
    <row r="72" spans="1:13" s="269" customFormat="1" ht="24" customHeight="1" x14ac:dyDescent="0.2">
      <c r="A72" s="273" t="s">
        <v>379</v>
      </c>
      <c r="B72" s="274" t="str">
        <f>Planilha!B72:D72</f>
        <v>Guarda-corpo Simples em tubo ferro galvanizado, alt=1,30m, com barras verticais a cada 11cm (3/4") e barras horizontais (quadro) de 1.1/2".</v>
      </c>
      <c r="C72" s="304">
        <f>Planilha!F72</f>
        <v>301.48</v>
      </c>
      <c r="D72" s="276">
        <f>Planilha!J72</f>
        <v>0</v>
      </c>
      <c r="E72" s="288"/>
      <c r="F72" s="288"/>
      <c r="G72" s="288"/>
      <c r="H72" s="288"/>
      <c r="I72" s="288"/>
      <c r="J72" s="288"/>
      <c r="K72" s="288"/>
      <c r="L72" s="288"/>
      <c r="M72" s="278">
        <f t="shared" si="11"/>
        <v>0</v>
      </c>
    </row>
    <row r="73" spans="1:13" s="269" customFormat="1" ht="12" x14ac:dyDescent="0.2">
      <c r="A73" s="273" t="s">
        <v>397</v>
      </c>
      <c r="B73" s="274" t="str">
        <f>Planilha!B73:D73</f>
        <v>Grelha metálica em ferro fundido (50x50cm)</v>
      </c>
      <c r="C73" s="304">
        <f>Planilha!F73</f>
        <v>2</v>
      </c>
      <c r="D73" s="276">
        <f>Planilha!J73</f>
        <v>0</v>
      </c>
      <c r="E73" s="288"/>
      <c r="F73" s="288"/>
      <c r="G73" s="288"/>
      <c r="H73" s="288"/>
      <c r="I73" s="288"/>
      <c r="J73" s="288"/>
      <c r="K73" s="288"/>
      <c r="L73" s="288"/>
      <c r="M73" s="278">
        <f t="shared" si="11"/>
        <v>0</v>
      </c>
    </row>
    <row r="74" spans="1:13" s="269" customFormat="1" ht="12" customHeight="1" x14ac:dyDescent="0.2">
      <c r="A74" s="273" t="s">
        <v>410</v>
      </c>
      <c r="B74" s="274" t="str">
        <f>Planilha!B74:D74</f>
        <v>Tampa em chapa metálica de 1/8", inclusive tratamento e pintura em esmalte ou óleo (60x60cm)</v>
      </c>
      <c r="C74" s="304">
        <f>Planilha!F74</f>
        <v>0.72</v>
      </c>
      <c r="D74" s="276">
        <f>Planilha!J74</f>
        <v>0</v>
      </c>
      <c r="E74" s="288"/>
      <c r="F74" s="288"/>
      <c r="G74" s="288"/>
      <c r="H74" s="288"/>
      <c r="I74" s="288"/>
      <c r="J74" s="288"/>
      <c r="K74" s="288"/>
      <c r="L74" s="288"/>
      <c r="M74" s="278">
        <f t="shared" si="11"/>
        <v>0</v>
      </c>
    </row>
    <row r="75" spans="1:13" s="269" customFormat="1" ht="12" customHeight="1" x14ac:dyDescent="0.2">
      <c r="A75" s="273" t="s">
        <v>411</v>
      </c>
      <c r="B75" s="274" t="str">
        <f>Planilha!B75:D75</f>
        <v>Tampa em chapa metálica de 1/8", inclusive tratamento e pintura em esmalte ou óleo (80x80cm)</v>
      </c>
      <c r="C75" s="304">
        <f>Planilha!F75</f>
        <v>1.2800000000000002</v>
      </c>
      <c r="D75" s="276">
        <f>Planilha!J75</f>
        <v>0</v>
      </c>
      <c r="E75" s="288"/>
      <c r="F75" s="288"/>
      <c r="G75" s="288"/>
      <c r="H75" s="288"/>
      <c r="I75" s="288"/>
      <c r="J75" s="288"/>
      <c r="K75" s="288"/>
      <c r="L75" s="288"/>
      <c r="M75" s="278">
        <f t="shared" si="11"/>
        <v>0</v>
      </c>
    </row>
    <row r="76" spans="1:13" s="269" customFormat="1" ht="12" x14ac:dyDescent="0.2">
      <c r="A76" s="273" t="s">
        <v>412</v>
      </c>
      <c r="B76" s="274" t="str">
        <f>Planilha!B76:D76</f>
        <v>Escada marinheiro em barra chata de ferro 2" x 5/16"</v>
      </c>
      <c r="C76" s="304">
        <f>Planilha!F76</f>
        <v>8.85</v>
      </c>
      <c r="D76" s="276">
        <f>Planilha!J76</f>
        <v>0</v>
      </c>
      <c r="E76" s="288"/>
      <c r="F76" s="288"/>
      <c r="G76" s="288"/>
      <c r="H76" s="288"/>
      <c r="I76" s="288"/>
      <c r="J76" s="288"/>
      <c r="K76" s="288"/>
      <c r="L76" s="288"/>
      <c r="M76" s="278">
        <f t="shared" si="11"/>
        <v>0</v>
      </c>
    </row>
    <row r="77" spans="1:13" s="312" customFormat="1" ht="12" x14ac:dyDescent="0.2">
      <c r="A77" s="281"/>
      <c r="B77" s="280" t="s">
        <v>6</v>
      </c>
      <c r="C77" s="281"/>
      <c r="D77" s="281">
        <f>SUM(D66:D76)</f>
        <v>0</v>
      </c>
      <c r="E77" s="281">
        <f>SUMPRODUCT($D65:$D76,E65:E76)</f>
        <v>0</v>
      </c>
      <c r="F77" s="281">
        <f t="shared" ref="F77:L77" si="12">SUMPRODUCT($D65:$D76,F65:F76)</f>
        <v>0</v>
      </c>
      <c r="G77" s="281">
        <f t="shared" si="12"/>
        <v>0</v>
      </c>
      <c r="H77" s="281">
        <f t="shared" si="12"/>
        <v>0</v>
      </c>
      <c r="I77" s="281">
        <f t="shared" si="12"/>
        <v>0</v>
      </c>
      <c r="J77" s="281">
        <f t="shared" si="12"/>
        <v>0</v>
      </c>
      <c r="K77" s="281">
        <f t="shared" si="12"/>
        <v>0</v>
      </c>
      <c r="L77" s="281">
        <f t="shared" si="12"/>
        <v>0</v>
      </c>
      <c r="M77" s="279">
        <f t="shared" si="11"/>
        <v>0</v>
      </c>
    </row>
    <row r="78" spans="1:13" s="269" customFormat="1" ht="12" x14ac:dyDescent="0.2">
      <c r="A78" s="295"/>
      <c r="B78" s="296"/>
      <c r="C78" s="297"/>
      <c r="D78" s="296"/>
      <c r="E78" s="298"/>
      <c r="F78" s="298"/>
      <c r="G78" s="298"/>
      <c r="H78" s="298"/>
      <c r="I78" s="298"/>
      <c r="J78" s="298"/>
      <c r="K78" s="298"/>
      <c r="L78" s="298"/>
      <c r="M78" s="300"/>
    </row>
    <row r="79" spans="1:13" s="310" customFormat="1" ht="12" hidden="1" x14ac:dyDescent="0.2">
      <c r="A79" s="272" t="s">
        <v>28</v>
      </c>
      <c r="B79" s="426" t="s">
        <v>29</v>
      </c>
      <c r="C79" s="426"/>
      <c r="D79" s="426"/>
      <c r="E79" s="426"/>
      <c r="F79" s="426"/>
      <c r="G79" s="426"/>
      <c r="H79" s="426"/>
      <c r="I79" s="426"/>
      <c r="J79" s="426"/>
      <c r="K79" s="426"/>
      <c r="L79" s="426"/>
      <c r="M79" s="426"/>
    </row>
    <row r="80" spans="1:13" s="310" customFormat="1" ht="12" hidden="1" x14ac:dyDescent="0.2">
      <c r="A80" s="273" t="s">
        <v>30</v>
      </c>
      <c r="B80" s="274" t="str">
        <f>Planilha!B80:D80</f>
        <v>Não se aplica</v>
      </c>
      <c r="C80" s="275"/>
      <c r="D80" s="276">
        <f>Planilha!J80</f>
        <v>0</v>
      </c>
      <c r="E80" s="292"/>
      <c r="F80" s="292"/>
      <c r="G80" s="292"/>
      <c r="H80" s="292"/>
      <c r="I80" s="292"/>
      <c r="J80" s="292"/>
      <c r="K80" s="292"/>
      <c r="L80" s="292"/>
      <c r="M80" s="278">
        <f>SUM(E80:L80)</f>
        <v>0</v>
      </c>
    </row>
    <row r="81" spans="1:13" s="310" customFormat="1" ht="12" hidden="1" x14ac:dyDescent="0.2">
      <c r="A81" s="271"/>
      <c r="B81" s="293" t="s">
        <v>6</v>
      </c>
      <c r="C81" s="294"/>
      <c r="D81" s="279">
        <f>SUM(D80:D80)</f>
        <v>0</v>
      </c>
      <c r="E81" s="281">
        <f>SUMPRODUCT($D78:$D80,E78:E80)</f>
        <v>0</v>
      </c>
      <c r="F81" s="281">
        <f t="shared" ref="F81:L81" si="13">SUMPRODUCT($D78:$D80,F78:F80)</f>
        <v>0</v>
      </c>
      <c r="G81" s="281">
        <f t="shared" si="13"/>
        <v>0</v>
      </c>
      <c r="H81" s="281">
        <f t="shared" si="13"/>
        <v>0</v>
      </c>
      <c r="I81" s="281">
        <f t="shared" si="13"/>
        <v>0</v>
      </c>
      <c r="J81" s="281">
        <f t="shared" si="13"/>
        <v>0</v>
      </c>
      <c r="K81" s="281">
        <f t="shared" si="13"/>
        <v>0</v>
      </c>
      <c r="L81" s="281">
        <f t="shared" si="13"/>
        <v>0</v>
      </c>
      <c r="M81" s="279">
        <f>SUM(E81:L81)</f>
        <v>0</v>
      </c>
    </row>
    <row r="82" spans="1:13" s="310" customFormat="1" ht="12" hidden="1" x14ac:dyDescent="0.2">
      <c r="A82" s="427"/>
      <c r="B82" s="428"/>
      <c r="C82" s="428"/>
      <c r="D82" s="428"/>
      <c r="E82" s="428"/>
      <c r="F82" s="428"/>
      <c r="G82" s="428"/>
      <c r="H82" s="428"/>
      <c r="I82" s="428"/>
      <c r="J82" s="428"/>
      <c r="K82" s="428"/>
      <c r="L82" s="428"/>
      <c r="M82" s="429"/>
    </row>
    <row r="83" spans="1:13" s="310" customFormat="1" ht="12" x14ac:dyDescent="0.2">
      <c r="A83" s="272" t="s">
        <v>31</v>
      </c>
      <c r="B83" s="426" t="s">
        <v>182</v>
      </c>
      <c r="C83" s="426"/>
      <c r="D83" s="426"/>
      <c r="E83" s="426"/>
      <c r="F83" s="426"/>
      <c r="G83" s="426"/>
      <c r="H83" s="426"/>
      <c r="I83" s="426"/>
      <c r="J83" s="426"/>
      <c r="K83" s="426"/>
      <c r="L83" s="426"/>
      <c r="M83" s="426"/>
    </row>
    <row r="84" spans="1:13" s="269" customFormat="1" ht="12" x14ac:dyDescent="0.2">
      <c r="A84" s="273"/>
      <c r="B84" s="307" t="str">
        <f>Planilha!B84:D84</f>
        <v>Iluminação de Emergência</v>
      </c>
      <c r="C84" s="308"/>
      <c r="D84" s="276"/>
      <c r="E84" s="288"/>
      <c r="F84" s="288"/>
      <c r="G84" s="288"/>
      <c r="H84" s="288"/>
      <c r="I84" s="288"/>
      <c r="J84" s="288"/>
      <c r="K84" s="288"/>
      <c r="L84" s="288"/>
      <c r="M84" s="278"/>
    </row>
    <row r="85" spans="1:13" s="269" customFormat="1" ht="24" x14ac:dyDescent="0.2">
      <c r="A85" s="273" t="str">
        <f>Planilha!A85</f>
        <v>10.1</v>
      </c>
      <c r="B85" s="274" t="str">
        <f>Planilha!B85:D85</f>
        <v>Condulete de alumínio, tipo B, para eletroduto de aço galvanizado DN 20 mm (3/4''), aparente - fornecimento e instalação</v>
      </c>
      <c r="C85" s="313">
        <f>Planilha!F85</f>
        <v>312</v>
      </c>
      <c r="D85" s="314">
        <f>Planilha!J85</f>
        <v>0</v>
      </c>
      <c r="E85" s="288"/>
      <c r="F85" s="288"/>
      <c r="G85" s="288"/>
      <c r="H85" s="288"/>
      <c r="I85" s="288"/>
      <c r="J85" s="288"/>
      <c r="K85" s="288"/>
      <c r="L85" s="288"/>
      <c r="M85" s="278">
        <f t="shared" ref="M85:M89" si="14">SUM(E85:L85)</f>
        <v>0</v>
      </c>
    </row>
    <row r="86" spans="1:13" s="269" customFormat="1" ht="24" x14ac:dyDescent="0.2">
      <c r="A86" s="273" t="str">
        <f>Planilha!A86</f>
        <v>10.2</v>
      </c>
      <c r="B86" s="274" t="str">
        <f>Planilha!B86:D86</f>
        <v>Tomada alta de embutir (1 módulo), 2P+T 20 A, incluindo suporte e placa - fornecimento e instalação</v>
      </c>
      <c r="C86" s="313">
        <f>Planilha!F86</f>
        <v>407</v>
      </c>
      <c r="D86" s="314">
        <f>Planilha!J86</f>
        <v>0</v>
      </c>
      <c r="E86" s="288"/>
      <c r="F86" s="288"/>
      <c r="G86" s="288"/>
      <c r="H86" s="288"/>
      <c r="I86" s="288"/>
      <c r="J86" s="288"/>
      <c r="K86" s="288"/>
      <c r="L86" s="288"/>
      <c r="M86" s="278">
        <f t="shared" si="14"/>
        <v>0</v>
      </c>
    </row>
    <row r="87" spans="1:13" s="269" customFormat="1" ht="24" x14ac:dyDescent="0.2">
      <c r="A87" s="273" t="str">
        <f>Planilha!A87</f>
        <v>10.3</v>
      </c>
      <c r="B87" s="274" t="str">
        <f>Planilha!B87:D87</f>
        <v>Eletroduto de aço galvanizado, classe leve, DN 20 mm (3/4"), aparente, instalado em parede/teto - fornecimento e instalação</v>
      </c>
      <c r="C87" s="313">
        <f>Planilha!F87</f>
        <v>861.75</v>
      </c>
      <c r="D87" s="314">
        <f>Planilha!J87</f>
        <v>0</v>
      </c>
      <c r="E87" s="288"/>
      <c r="F87" s="288"/>
      <c r="G87" s="288"/>
      <c r="H87" s="288"/>
      <c r="I87" s="288"/>
      <c r="J87" s="288"/>
      <c r="K87" s="288"/>
      <c r="L87" s="288"/>
      <c r="M87" s="278">
        <f t="shared" si="14"/>
        <v>0</v>
      </c>
    </row>
    <row r="88" spans="1:13" s="269" customFormat="1" ht="24" x14ac:dyDescent="0.2">
      <c r="A88" s="273" t="str">
        <f>Planilha!A88</f>
        <v>10.4</v>
      </c>
      <c r="B88" s="274" t="str">
        <f>Planilha!B88:D88</f>
        <v>Curva 90 graus para eletroduto, em aço galvanizado, DN 20 (3/4''), instalado em ramais e sub-ramais - fornecimento e instalação</v>
      </c>
      <c r="C88" s="313">
        <f>Planilha!F88</f>
        <v>407</v>
      </c>
      <c r="D88" s="314">
        <f>Planilha!J88</f>
        <v>0</v>
      </c>
      <c r="E88" s="288"/>
      <c r="F88" s="288"/>
      <c r="G88" s="288"/>
      <c r="H88" s="288"/>
      <c r="I88" s="288"/>
      <c r="J88" s="288"/>
      <c r="K88" s="288"/>
      <c r="L88" s="288"/>
      <c r="M88" s="278"/>
    </row>
    <row r="89" spans="1:13" s="269" customFormat="1" ht="24" x14ac:dyDescent="0.2">
      <c r="A89" s="273" t="str">
        <f>Planilha!A89</f>
        <v>10.5</v>
      </c>
      <c r="B89" s="274" t="str">
        <f>Planilha!B89:D89</f>
        <v>Cabo de cobre flexível isolado, 2,5 mm², anti-chama 450/750 v, para circuitos terminais - fornecimento e instalação</v>
      </c>
      <c r="C89" s="313">
        <f>Planilha!F89</f>
        <v>5678.45</v>
      </c>
      <c r="D89" s="314">
        <f>Planilha!J89</f>
        <v>0</v>
      </c>
      <c r="E89" s="288"/>
      <c r="F89" s="288"/>
      <c r="G89" s="288"/>
      <c r="H89" s="288"/>
      <c r="I89" s="288"/>
      <c r="J89" s="288"/>
      <c r="K89" s="288"/>
      <c r="L89" s="288"/>
      <c r="M89" s="278">
        <f t="shared" si="14"/>
        <v>0</v>
      </c>
    </row>
    <row r="90" spans="1:13" s="269" customFormat="1" ht="12" x14ac:dyDescent="0.2">
      <c r="A90" s="273"/>
      <c r="B90" s="307" t="str">
        <f>Planilha!B90:D90</f>
        <v>Bomba de Incêndio</v>
      </c>
      <c r="C90" s="315"/>
      <c r="D90" s="314"/>
      <c r="E90" s="288"/>
      <c r="F90" s="288"/>
      <c r="G90" s="288"/>
      <c r="H90" s="288"/>
      <c r="I90" s="288"/>
      <c r="J90" s="288"/>
      <c r="K90" s="288"/>
      <c r="L90" s="288"/>
      <c r="M90" s="278"/>
    </row>
    <row r="91" spans="1:13" s="269" customFormat="1" ht="36" x14ac:dyDescent="0.2">
      <c r="A91" s="273" t="str">
        <f>Planilha!A91</f>
        <v>10.6</v>
      </c>
      <c r="B91" s="274" t="str">
        <f>Planilha!B91:D91</f>
        <v>Fornecimento e montagem de quadro de comando partida direta 5 CV 220V em chapa de ferro, 50x40x20cm, contendo disjuntores, relé, contatores, chave seletora, botão pulso, sinaleiros e bornes (completo)</v>
      </c>
      <c r="C91" s="313">
        <f>Planilha!F91</f>
        <v>3</v>
      </c>
      <c r="D91" s="314">
        <f>Planilha!J91</f>
        <v>0</v>
      </c>
      <c r="E91" s="288"/>
      <c r="F91" s="288"/>
      <c r="G91" s="288"/>
      <c r="H91" s="288"/>
      <c r="I91" s="288"/>
      <c r="J91" s="288"/>
      <c r="K91" s="288"/>
      <c r="L91" s="288"/>
      <c r="M91" s="278">
        <f t="shared" ref="M91:M96" si="15">SUM(E91:L91)</f>
        <v>0</v>
      </c>
    </row>
    <row r="92" spans="1:13" s="269" customFormat="1" ht="24" x14ac:dyDescent="0.2">
      <c r="A92" s="273" t="str">
        <f>Planilha!A92</f>
        <v>10.7</v>
      </c>
      <c r="B92" s="274" t="str">
        <f>Planilha!B92:D92</f>
        <v>Quadro de comando para 2 bombas de recalques de 1/3 a 2 cv, trifásica, 220 volts, com chave seletora, acionamento manual/automático, relé de sobrecarga e contatora</v>
      </c>
      <c r="C92" s="313">
        <f>Planilha!F92</f>
        <v>1</v>
      </c>
      <c r="D92" s="314">
        <f>Planilha!J92</f>
        <v>0</v>
      </c>
      <c r="E92" s="288"/>
      <c r="F92" s="288"/>
      <c r="G92" s="288"/>
      <c r="H92" s="288"/>
      <c r="I92" s="288"/>
      <c r="J92" s="288"/>
      <c r="K92" s="288"/>
      <c r="L92" s="288"/>
      <c r="M92" s="278">
        <f t="shared" si="15"/>
        <v>0</v>
      </c>
    </row>
    <row r="93" spans="1:13" s="269" customFormat="1" ht="24" x14ac:dyDescent="0.2">
      <c r="A93" s="273" t="str">
        <f>Planilha!A93</f>
        <v>10.8</v>
      </c>
      <c r="B93" s="274" t="str">
        <f>Planilha!B93:D93</f>
        <v>Eletroduto de aço galvanizado, classe leve, DN 20 mm (3/4"), aparente, instalado em parede/teto - fornecimento e instalação</v>
      </c>
      <c r="C93" s="313">
        <f>Planilha!F93</f>
        <v>212.8</v>
      </c>
      <c r="D93" s="314">
        <f>Planilha!J93</f>
        <v>0</v>
      </c>
      <c r="E93" s="288"/>
      <c r="F93" s="288"/>
      <c r="G93" s="288"/>
      <c r="H93" s="288"/>
      <c r="I93" s="288"/>
      <c r="J93" s="288"/>
      <c r="K93" s="288"/>
      <c r="L93" s="288"/>
      <c r="M93" s="278">
        <f t="shared" si="15"/>
        <v>0</v>
      </c>
    </row>
    <row r="94" spans="1:13" s="269" customFormat="1" ht="24" customHeight="1" x14ac:dyDescent="0.2">
      <c r="A94" s="316" t="s">
        <v>433</v>
      </c>
      <c r="B94" s="317" t="str">
        <f>Planilha!B94:D94</f>
        <v>Curva 90 graus, em aço, conexão soldada, DN 20 (3/4''), instalado em rede de alimentação para hidrante - fornecimento e instalação</v>
      </c>
      <c r="C94" s="318">
        <f>Planilha!F94</f>
        <v>10</v>
      </c>
      <c r="D94" s="319">
        <f>Planilha!J94</f>
        <v>0</v>
      </c>
      <c r="E94" s="288"/>
      <c r="F94" s="288"/>
      <c r="G94" s="288"/>
      <c r="H94" s="288"/>
      <c r="I94" s="288"/>
      <c r="J94" s="288"/>
      <c r="K94" s="288"/>
      <c r="L94" s="288"/>
      <c r="M94" s="278"/>
    </row>
    <row r="95" spans="1:13" s="269" customFormat="1" ht="24" x14ac:dyDescent="0.2">
      <c r="A95" s="273" t="str">
        <f>Planilha!A95</f>
        <v>10.10</v>
      </c>
      <c r="B95" s="274" t="str">
        <f>Planilha!B95:D95</f>
        <v>Condulete de alumínio, tipo e, para eletroduto de aço galvanizado dn 20 mm (3/4''), aparente - fornecimento e instalação.</v>
      </c>
      <c r="C95" s="313">
        <f>Planilha!F95</f>
        <v>10</v>
      </c>
      <c r="D95" s="314">
        <f>Planilha!J95</f>
        <v>0</v>
      </c>
      <c r="E95" s="288"/>
      <c r="F95" s="288"/>
      <c r="G95" s="288"/>
      <c r="H95" s="288"/>
      <c r="I95" s="288"/>
      <c r="J95" s="288"/>
      <c r="K95" s="288"/>
      <c r="L95" s="288"/>
      <c r="M95" s="278">
        <f t="shared" si="15"/>
        <v>0</v>
      </c>
    </row>
    <row r="96" spans="1:13" s="269" customFormat="1" ht="24" x14ac:dyDescent="0.2">
      <c r="A96" s="273" t="str">
        <f>Planilha!A96</f>
        <v>10.11</v>
      </c>
      <c r="B96" s="274" t="str">
        <f>Planilha!B96:D96</f>
        <v>Cabo de cobre flexível isolado, 6 mm², anti-chama 450/750 v, para circuitos terminais - fornecimento e instalação</v>
      </c>
      <c r="C96" s="313">
        <f>Planilha!F96</f>
        <v>851.2</v>
      </c>
      <c r="D96" s="314">
        <f>Planilha!J96</f>
        <v>0</v>
      </c>
      <c r="E96" s="288"/>
      <c r="F96" s="288"/>
      <c r="G96" s="288"/>
      <c r="H96" s="288"/>
      <c r="I96" s="288"/>
      <c r="J96" s="288"/>
      <c r="K96" s="288"/>
      <c r="L96" s="288"/>
      <c r="M96" s="278">
        <f t="shared" si="15"/>
        <v>0</v>
      </c>
    </row>
    <row r="97" spans="1:13" s="269" customFormat="1" ht="12" x14ac:dyDescent="0.2">
      <c r="A97" s="273"/>
      <c r="B97" s="307" t="str">
        <f>Planilha!B97:D97</f>
        <v>Alarme de  incêndio</v>
      </c>
      <c r="C97" s="315"/>
      <c r="D97" s="314"/>
      <c r="E97" s="288"/>
      <c r="F97" s="288"/>
      <c r="G97" s="288"/>
      <c r="H97" s="288"/>
      <c r="I97" s="288"/>
      <c r="J97" s="288"/>
      <c r="K97" s="288"/>
      <c r="L97" s="288"/>
      <c r="M97" s="278"/>
    </row>
    <row r="98" spans="1:13" s="269" customFormat="1" ht="24" x14ac:dyDescent="0.2">
      <c r="A98" s="273" t="str">
        <f>Planilha!A98</f>
        <v>10.12</v>
      </c>
      <c r="B98" s="274" t="str">
        <f>Planilha!B98:D98</f>
        <v>Tomada alta de embutir (1 módulo), 2P+T 20 A, incluindo suporte e placa - fornecimento e instalação</v>
      </c>
      <c r="C98" s="313">
        <f>Planilha!F98</f>
        <v>1</v>
      </c>
      <c r="D98" s="314">
        <f>Planilha!J98</f>
        <v>0</v>
      </c>
      <c r="E98" s="288"/>
      <c r="F98" s="288"/>
      <c r="G98" s="288"/>
      <c r="H98" s="288"/>
      <c r="I98" s="288"/>
      <c r="J98" s="288"/>
      <c r="K98" s="288"/>
      <c r="L98" s="288"/>
      <c r="M98" s="278">
        <f t="shared" ref="M98:M105" si="16">SUM(E98:L98)</f>
        <v>0</v>
      </c>
    </row>
    <row r="99" spans="1:13" s="269" customFormat="1" ht="12" x14ac:dyDescent="0.2">
      <c r="A99" s="273" t="str">
        <f>Planilha!A99</f>
        <v>10.13</v>
      </c>
      <c r="B99" s="283" t="str">
        <f>Planilha!B99:D99</f>
        <v>Caixa octogonal 3" x 3", PVC, instalada em laje - fornecimento e instalação</v>
      </c>
      <c r="C99" s="320">
        <f>Planilha!F99</f>
        <v>29</v>
      </c>
      <c r="D99" s="314">
        <f>Planilha!J99</f>
        <v>0</v>
      </c>
      <c r="E99" s="288"/>
      <c r="F99" s="288"/>
      <c r="G99" s="288"/>
      <c r="H99" s="288"/>
      <c r="I99" s="288"/>
      <c r="J99" s="288"/>
      <c r="K99" s="288"/>
      <c r="L99" s="288"/>
      <c r="M99" s="278">
        <f t="shared" si="16"/>
        <v>0</v>
      </c>
    </row>
    <row r="100" spans="1:13" s="269" customFormat="1" ht="24" x14ac:dyDescent="0.2">
      <c r="A100" s="273" t="str">
        <f>Planilha!A100</f>
        <v>10.14</v>
      </c>
      <c r="B100" s="274" t="str">
        <f>Planilha!B100:D100</f>
        <v>Eletroduto de aço galvanizado, classe leve, DN 20 mm (3/4"), aparente, instalado em parede/teto - fornecimento e instalação</v>
      </c>
      <c r="C100" s="313">
        <f>Planilha!F100</f>
        <v>267.58999999999997</v>
      </c>
      <c r="D100" s="314">
        <f>Planilha!J100</f>
        <v>0</v>
      </c>
      <c r="E100" s="288"/>
      <c r="F100" s="288"/>
      <c r="G100" s="288"/>
      <c r="H100" s="288"/>
      <c r="I100" s="288"/>
      <c r="J100" s="288"/>
      <c r="K100" s="288"/>
      <c r="L100" s="288"/>
      <c r="M100" s="278">
        <f t="shared" si="16"/>
        <v>0</v>
      </c>
    </row>
    <row r="101" spans="1:13" s="269" customFormat="1" ht="24" x14ac:dyDescent="0.2">
      <c r="A101" s="273" t="str">
        <f>Planilha!A101</f>
        <v>10.15</v>
      </c>
      <c r="B101" s="274" t="str">
        <f>Planilha!B101:D101</f>
        <v>Curva 90 graus para eletroduto, em aço galvanizado, DN 20 (3/4''), instalado em ramais e sub-ramais - fornecimento e instalação</v>
      </c>
      <c r="C101" s="313">
        <f>Planilha!F101</f>
        <v>76</v>
      </c>
      <c r="D101" s="314">
        <f>Planilha!J101</f>
        <v>0</v>
      </c>
      <c r="E101" s="288"/>
      <c r="F101" s="288"/>
      <c r="G101" s="288"/>
      <c r="H101" s="288"/>
      <c r="I101" s="288"/>
      <c r="J101" s="288"/>
      <c r="K101" s="288"/>
      <c r="L101" s="288"/>
      <c r="M101" s="278">
        <f t="shared" si="16"/>
        <v>0</v>
      </c>
    </row>
    <row r="102" spans="1:13" s="269" customFormat="1" ht="12" x14ac:dyDescent="0.2">
      <c r="A102" s="273" t="str">
        <f>Planilha!A102</f>
        <v>10.16</v>
      </c>
      <c r="B102" s="274" t="str">
        <f>Planilha!B102:D102</f>
        <v>Tê, em ferro galvanizado, conexão rosqueada, DN 20 (3/4")  fornecimento e instalação</v>
      </c>
      <c r="C102" s="313">
        <f>Planilha!F102</f>
        <v>27</v>
      </c>
      <c r="D102" s="314">
        <f>Planilha!J102</f>
        <v>0</v>
      </c>
      <c r="E102" s="288"/>
      <c r="F102" s="288"/>
      <c r="G102" s="288"/>
      <c r="H102" s="288"/>
      <c r="I102" s="288"/>
      <c r="J102" s="288"/>
      <c r="K102" s="288"/>
      <c r="L102" s="288"/>
      <c r="M102" s="278">
        <f t="shared" si="16"/>
        <v>0</v>
      </c>
    </row>
    <row r="103" spans="1:13" s="269" customFormat="1" ht="24" x14ac:dyDescent="0.2">
      <c r="A103" s="273" t="str">
        <f>Planilha!A103</f>
        <v>10.17</v>
      </c>
      <c r="B103" s="274" t="str">
        <f>Planilha!B103:D103</f>
        <v>Caixa de passagem de Alumínio para piso 30x30x12cm, da marca Wetzel Mod: Cp-3030-12 ou similar</v>
      </c>
      <c r="C103" s="313">
        <f>Planilha!F103</f>
        <v>15</v>
      </c>
      <c r="D103" s="314">
        <f>Planilha!J103</f>
        <v>0</v>
      </c>
      <c r="E103" s="288"/>
      <c r="F103" s="288"/>
      <c r="G103" s="288"/>
      <c r="H103" s="288"/>
      <c r="I103" s="288"/>
      <c r="J103" s="288"/>
      <c r="K103" s="288"/>
      <c r="L103" s="288"/>
      <c r="M103" s="278">
        <f t="shared" si="16"/>
        <v>0</v>
      </c>
    </row>
    <row r="104" spans="1:13" s="269" customFormat="1" ht="12" x14ac:dyDescent="0.2">
      <c r="A104" s="273" t="str">
        <f>Planilha!A104</f>
        <v>10.18</v>
      </c>
      <c r="B104" s="283" t="str">
        <f>Planilha!B104:D104</f>
        <v>Cruzeta de ferro galvanizado, com rosca BSP, de 3/4''</v>
      </c>
      <c r="C104" s="320">
        <f>Planilha!F104</f>
        <v>1</v>
      </c>
      <c r="D104" s="314">
        <f>Planilha!J104</f>
        <v>0</v>
      </c>
      <c r="E104" s="288"/>
      <c r="F104" s="288"/>
      <c r="G104" s="288"/>
      <c r="H104" s="288"/>
      <c r="I104" s="288"/>
      <c r="J104" s="288"/>
      <c r="K104" s="288"/>
      <c r="L104" s="288"/>
      <c r="M104" s="278">
        <f t="shared" si="16"/>
        <v>0</v>
      </c>
    </row>
    <row r="105" spans="1:13" s="269" customFormat="1" ht="24" x14ac:dyDescent="0.2">
      <c r="A105" s="273" t="str">
        <f>Planilha!A105</f>
        <v>10.19</v>
      </c>
      <c r="B105" s="274" t="str">
        <f>Planilha!B105:D105</f>
        <v>Condulete em alumínio, tipo LR, para eletroduto em aço galvanizado DN 20 mm (3/4''), aparente - fornecimento e instalação</v>
      </c>
      <c r="C105" s="313">
        <f>Planilha!F105</f>
        <v>2</v>
      </c>
      <c r="D105" s="314">
        <f>Planilha!J105</f>
        <v>0</v>
      </c>
      <c r="E105" s="288"/>
      <c r="F105" s="288"/>
      <c r="G105" s="288"/>
      <c r="H105" s="288"/>
      <c r="I105" s="288"/>
      <c r="J105" s="288"/>
      <c r="K105" s="288"/>
      <c r="L105" s="288"/>
      <c r="M105" s="278">
        <f t="shared" si="16"/>
        <v>0</v>
      </c>
    </row>
    <row r="106" spans="1:13" s="312" customFormat="1" ht="12" x14ac:dyDescent="0.2">
      <c r="A106" s="281"/>
      <c r="B106" s="280" t="s">
        <v>6</v>
      </c>
      <c r="C106" s="281"/>
      <c r="D106" s="281">
        <f>SUM(D85:D105)</f>
        <v>0</v>
      </c>
      <c r="E106" s="281">
        <f t="shared" ref="E106:L106" si="17">SUMPRODUCT($D85:$D105,E85:E105)</f>
        <v>0</v>
      </c>
      <c r="F106" s="281">
        <f t="shared" si="17"/>
        <v>0</v>
      </c>
      <c r="G106" s="281">
        <f t="shared" si="17"/>
        <v>0</v>
      </c>
      <c r="H106" s="281">
        <f t="shared" si="17"/>
        <v>0</v>
      </c>
      <c r="I106" s="281">
        <f t="shared" si="17"/>
        <v>0</v>
      </c>
      <c r="J106" s="281">
        <f t="shared" si="17"/>
        <v>0</v>
      </c>
      <c r="K106" s="281">
        <f t="shared" si="17"/>
        <v>0</v>
      </c>
      <c r="L106" s="281">
        <f t="shared" si="17"/>
        <v>0</v>
      </c>
      <c r="M106" s="279">
        <f>SUM(E106:L106)</f>
        <v>0</v>
      </c>
    </row>
    <row r="107" spans="1:13" s="269" customFormat="1" ht="12" x14ac:dyDescent="0.2">
      <c r="A107" s="295"/>
      <c r="B107" s="296"/>
      <c r="C107" s="297"/>
      <c r="D107" s="296"/>
      <c r="E107" s="298"/>
      <c r="F107" s="298"/>
      <c r="G107" s="298"/>
      <c r="H107" s="298"/>
      <c r="I107" s="298"/>
      <c r="J107" s="298"/>
      <c r="K107" s="298"/>
      <c r="L107" s="299"/>
      <c r="M107" s="300"/>
    </row>
    <row r="108" spans="1:13" s="310" customFormat="1" ht="12" hidden="1" x14ac:dyDescent="0.2">
      <c r="A108" s="272" t="s">
        <v>34</v>
      </c>
      <c r="B108" s="426" t="s">
        <v>35</v>
      </c>
      <c r="C108" s="426"/>
      <c r="D108" s="426"/>
      <c r="E108" s="426"/>
      <c r="F108" s="426"/>
      <c r="G108" s="426"/>
      <c r="H108" s="426"/>
      <c r="I108" s="426"/>
      <c r="J108" s="426"/>
      <c r="K108" s="426"/>
      <c r="L108" s="426"/>
      <c r="M108" s="426"/>
    </row>
    <row r="109" spans="1:13" s="310" customFormat="1" ht="12" hidden="1" x14ac:dyDescent="0.2">
      <c r="A109" s="275" t="s">
        <v>36</v>
      </c>
      <c r="B109" s="283" t="str">
        <f>Planilha!B109:D109</f>
        <v>Não se aplica</v>
      </c>
      <c r="C109" s="273"/>
      <c r="D109" s="276">
        <f>Planilha!J109</f>
        <v>0</v>
      </c>
      <c r="E109" s="288"/>
      <c r="F109" s="288"/>
      <c r="G109" s="288"/>
      <c r="H109" s="288"/>
      <c r="I109" s="288"/>
      <c r="J109" s="288"/>
      <c r="K109" s="288"/>
      <c r="L109" s="288"/>
      <c r="M109" s="278">
        <f>SUM(E109:L109)</f>
        <v>0</v>
      </c>
    </row>
    <row r="110" spans="1:13" s="312" customFormat="1" ht="12" hidden="1" x14ac:dyDescent="0.2">
      <c r="A110" s="281"/>
      <c r="B110" s="280" t="s">
        <v>6</v>
      </c>
      <c r="C110" s="281"/>
      <c r="D110" s="281">
        <f>SUM(D109:D109)</f>
        <v>0</v>
      </c>
      <c r="E110" s="281">
        <f>SUMPRODUCT($D107:$D109,E107:E109)</f>
        <v>0</v>
      </c>
      <c r="F110" s="281">
        <f t="shared" ref="F110:L110" si="18">SUMPRODUCT($D107:$D109,F107:F109)</f>
        <v>0</v>
      </c>
      <c r="G110" s="281">
        <f t="shared" si="18"/>
        <v>0</v>
      </c>
      <c r="H110" s="281">
        <f t="shared" si="18"/>
        <v>0</v>
      </c>
      <c r="I110" s="281">
        <f t="shared" si="18"/>
        <v>0</v>
      </c>
      <c r="J110" s="281">
        <f t="shared" si="18"/>
        <v>0</v>
      </c>
      <c r="K110" s="281">
        <f t="shared" si="18"/>
        <v>0</v>
      </c>
      <c r="L110" s="281">
        <f t="shared" si="18"/>
        <v>0</v>
      </c>
      <c r="M110" s="279">
        <f>SUM(E110:L110)</f>
        <v>0</v>
      </c>
    </row>
    <row r="111" spans="1:13" s="310" customFormat="1" ht="12" hidden="1" x14ac:dyDescent="0.2">
      <c r="A111" s="427"/>
      <c r="B111" s="428"/>
      <c r="C111" s="428"/>
      <c r="D111" s="428"/>
      <c r="E111" s="428"/>
      <c r="F111" s="428"/>
      <c r="G111" s="428"/>
      <c r="H111" s="428"/>
      <c r="I111" s="428"/>
      <c r="J111" s="428"/>
      <c r="K111" s="428"/>
      <c r="L111" s="428"/>
      <c r="M111" s="429"/>
    </row>
    <row r="112" spans="1:13" s="310" customFormat="1" ht="12" x14ac:dyDescent="0.2">
      <c r="A112" s="272" t="s">
        <v>37</v>
      </c>
      <c r="B112" s="426" t="s">
        <v>153</v>
      </c>
      <c r="C112" s="426"/>
      <c r="D112" s="426"/>
      <c r="E112" s="426"/>
      <c r="F112" s="426"/>
      <c r="G112" s="426"/>
      <c r="H112" s="426"/>
      <c r="I112" s="426"/>
      <c r="J112" s="426"/>
      <c r="K112" s="426"/>
      <c r="L112" s="426"/>
      <c r="M112" s="426"/>
    </row>
    <row r="113" spans="1:13" s="310" customFormat="1" ht="12" x14ac:dyDescent="0.2">
      <c r="A113" s="321"/>
      <c r="B113" s="305" t="str">
        <f>Planilha!B113:D113</f>
        <v>Rede de Hidrantes</v>
      </c>
      <c r="C113" s="322"/>
      <c r="D113" s="323"/>
      <c r="E113" s="293"/>
      <c r="F113" s="293"/>
      <c r="G113" s="293"/>
      <c r="H113" s="293"/>
      <c r="I113" s="293"/>
      <c r="J113" s="293"/>
      <c r="K113" s="293"/>
      <c r="L113" s="293"/>
      <c r="M113" s="293"/>
    </row>
    <row r="114" spans="1:13" s="310" customFormat="1" ht="24" x14ac:dyDescent="0.2">
      <c r="A114" s="321" t="str">
        <f>Planilha!A114</f>
        <v>12.1</v>
      </c>
      <c r="B114" s="324" t="str">
        <f>Planilha!B114:D114</f>
        <v xml:space="preserve">Tubo de aço galvanizado com costura, classe média, dn 65 (2 1/2"), conexão rosqueada, instalado em rede de alimentação para hidrante - fornecimento e instalação. </v>
      </c>
      <c r="C114" s="325">
        <f>Planilha!F114</f>
        <v>432.25200000000001</v>
      </c>
      <c r="D114" s="323">
        <f>Planilha!J114</f>
        <v>0</v>
      </c>
      <c r="E114" s="288"/>
      <c r="F114" s="288"/>
      <c r="G114" s="288"/>
      <c r="H114" s="288"/>
      <c r="I114" s="288"/>
      <c r="J114" s="288"/>
      <c r="K114" s="288"/>
      <c r="L114" s="288"/>
      <c r="M114" s="278">
        <f t="shared" ref="M114:M116" si="19">SUM(E114:L114)</f>
        <v>0</v>
      </c>
    </row>
    <row r="115" spans="1:13" s="310" customFormat="1" ht="12" x14ac:dyDescent="0.2">
      <c r="A115" s="321" t="str">
        <f>Planilha!A115</f>
        <v>12.2</v>
      </c>
      <c r="B115" s="324" t="str">
        <f>Planilha!B115:D115</f>
        <v>Curva 90 Graus de Ferro Galvanizado Ø=2 1/2"  - Fornecimento e Instalação</v>
      </c>
      <c r="C115" s="325">
        <f>Planilha!F115</f>
        <v>56</v>
      </c>
      <c r="D115" s="323">
        <f>Planilha!J115</f>
        <v>0</v>
      </c>
      <c r="E115" s="288"/>
      <c r="F115" s="288"/>
      <c r="G115" s="288"/>
      <c r="H115" s="288"/>
      <c r="I115" s="288"/>
      <c r="J115" s="288"/>
      <c r="K115" s="288"/>
      <c r="L115" s="288"/>
      <c r="M115" s="278">
        <f t="shared" si="19"/>
        <v>0</v>
      </c>
    </row>
    <row r="116" spans="1:13" s="310" customFormat="1" ht="12" x14ac:dyDescent="0.2">
      <c r="A116" s="321" t="str">
        <f>Planilha!A116</f>
        <v>12.3</v>
      </c>
      <c r="B116" s="324" t="str">
        <f>Planilha!B116:D116</f>
        <v>Te de Ferro Galvanizado  Ø= X 2 1/2" - Fornecimento e Instalação</v>
      </c>
      <c r="C116" s="325">
        <f>Planilha!F116</f>
        <v>22</v>
      </c>
      <c r="D116" s="323">
        <f>Planilha!J116</f>
        <v>0</v>
      </c>
      <c r="E116" s="288"/>
      <c r="F116" s="288"/>
      <c r="G116" s="288"/>
      <c r="H116" s="288"/>
      <c r="I116" s="288"/>
      <c r="J116" s="288"/>
      <c r="K116" s="288"/>
      <c r="L116" s="288"/>
      <c r="M116" s="278">
        <f t="shared" si="19"/>
        <v>0</v>
      </c>
    </row>
    <row r="117" spans="1:13" s="310" customFormat="1" ht="12" x14ac:dyDescent="0.2">
      <c r="A117" s="321"/>
      <c r="B117" s="305" t="str">
        <f>Planilha!B117:D117</f>
        <v>Bomba de incêndio</v>
      </c>
      <c r="C117" s="322"/>
      <c r="D117" s="323"/>
      <c r="E117" s="288"/>
      <c r="F117" s="288"/>
      <c r="G117" s="288"/>
      <c r="H117" s="288"/>
      <c r="I117" s="288"/>
      <c r="J117" s="288"/>
      <c r="K117" s="288"/>
      <c r="L117" s="288"/>
      <c r="M117" s="278"/>
    </row>
    <row r="118" spans="1:13" s="310" customFormat="1" ht="12" x14ac:dyDescent="0.2">
      <c r="A118" s="321" t="str">
        <f>Planilha!A118</f>
        <v>12.4</v>
      </c>
      <c r="B118" s="324" t="str">
        <f>Planilha!B118:D118</f>
        <v>Válvula de retenção vertical, de bronze, roscável, 2 1/2'' - fornecimento e instalação</v>
      </c>
      <c r="C118" s="325">
        <f>Planilha!F118</f>
        <v>2</v>
      </c>
      <c r="D118" s="323">
        <f>Planilha!J118</f>
        <v>0</v>
      </c>
      <c r="E118" s="288"/>
      <c r="F118" s="288"/>
      <c r="G118" s="288"/>
      <c r="H118" s="288"/>
      <c r="I118" s="288"/>
      <c r="J118" s="288"/>
      <c r="K118" s="288"/>
      <c r="L118" s="288"/>
      <c r="M118" s="278">
        <f t="shared" ref="M118:M124" si="20">SUM(E118:L118)</f>
        <v>0</v>
      </c>
    </row>
    <row r="119" spans="1:13" s="310" customFormat="1" ht="12" x14ac:dyDescent="0.2">
      <c r="A119" s="321" t="str">
        <f>Planilha!A119</f>
        <v>12.5</v>
      </c>
      <c r="B119" s="324" t="str">
        <f>Planilha!B119:D119</f>
        <v>Válvula de retenção horizontal, de bronze, roscável, 2 1/2'' - fornecimento e instalação</v>
      </c>
      <c r="C119" s="325">
        <f>Planilha!F119</f>
        <v>5</v>
      </c>
      <c r="D119" s="323">
        <f>Planilha!J119</f>
        <v>0</v>
      </c>
      <c r="E119" s="288"/>
      <c r="F119" s="288"/>
      <c r="G119" s="288"/>
      <c r="H119" s="288"/>
      <c r="I119" s="288"/>
      <c r="J119" s="288"/>
      <c r="K119" s="288"/>
      <c r="L119" s="288"/>
      <c r="M119" s="278">
        <f t="shared" si="20"/>
        <v>0</v>
      </c>
    </row>
    <row r="120" spans="1:13" s="310" customFormat="1" ht="12" x14ac:dyDescent="0.2">
      <c r="A120" s="321" t="str">
        <f>Planilha!A120</f>
        <v>12.6</v>
      </c>
      <c r="B120" s="324" t="str">
        <f>Planilha!B120:D120</f>
        <v>Registro de gaveta bruto, latão, roscável, 2 1/2" - fornecimento e instalação</v>
      </c>
      <c r="C120" s="325">
        <f>Planilha!F120</f>
        <v>20</v>
      </c>
      <c r="D120" s="323">
        <f>Planilha!J120</f>
        <v>0</v>
      </c>
      <c r="E120" s="288"/>
      <c r="F120" s="288"/>
      <c r="G120" s="288"/>
      <c r="H120" s="288"/>
      <c r="I120" s="288"/>
      <c r="J120" s="288"/>
      <c r="K120" s="288"/>
      <c r="L120" s="288"/>
      <c r="M120" s="278">
        <f t="shared" si="20"/>
        <v>0</v>
      </c>
    </row>
    <row r="121" spans="1:13" s="310" customFormat="1" ht="24" x14ac:dyDescent="0.2">
      <c r="A121" s="321" t="str">
        <f>Planilha!A121</f>
        <v>12.7</v>
      </c>
      <c r="B121" s="324" t="str">
        <f>Planilha!B121:D121</f>
        <v>Tubo de aço galvanizado com costura, classe média, dn 65 (2 1/2"), conexão rosqueada, instalado em rede de alimentação para hidrante - fornecimento e instalação.</v>
      </c>
      <c r="C121" s="325">
        <f>Planilha!F121</f>
        <v>20</v>
      </c>
      <c r="D121" s="323">
        <f>Planilha!J121</f>
        <v>0</v>
      </c>
      <c r="E121" s="288"/>
      <c r="F121" s="288"/>
      <c r="G121" s="288"/>
      <c r="H121" s="288"/>
      <c r="I121" s="288"/>
      <c r="J121" s="288"/>
      <c r="K121" s="288"/>
      <c r="L121" s="288"/>
      <c r="M121" s="278">
        <f t="shared" si="20"/>
        <v>0</v>
      </c>
    </row>
    <row r="122" spans="1:13" s="310" customFormat="1" ht="12" x14ac:dyDescent="0.2">
      <c r="A122" s="321" t="str">
        <f>Planilha!A122</f>
        <v>12.8</v>
      </c>
      <c r="B122" s="324" t="str">
        <f>Planilha!B122:D122</f>
        <v>Curva 90 Graus de Ferro Galvanizado Ø=2 1/2"  - Fornecimento e Instalação</v>
      </c>
      <c r="C122" s="325">
        <f>Planilha!F122</f>
        <v>8</v>
      </c>
      <c r="D122" s="323">
        <f>Planilha!J122</f>
        <v>0</v>
      </c>
      <c r="E122" s="288"/>
      <c r="F122" s="288"/>
      <c r="G122" s="288"/>
      <c r="H122" s="288"/>
      <c r="I122" s="288"/>
      <c r="J122" s="288"/>
      <c r="K122" s="288"/>
      <c r="L122" s="288"/>
      <c r="M122" s="278">
        <f t="shared" si="20"/>
        <v>0</v>
      </c>
    </row>
    <row r="123" spans="1:13" s="310" customFormat="1" ht="12" x14ac:dyDescent="0.2">
      <c r="A123" s="321" t="str">
        <f>Planilha!A123</f>
        <v>12.9</v>
      </c>
      <c r="B123" s="324" t="str">
        <f>Planilha!B123:D123</f>
        <v>Fornecimento e assentamento de união de ferro galvanizado assento bronze de 2 1/2''</v>
      </c>
      <c r="C123" s="325">
        <f>Planilha!F123</f>
        <v>12</v>
      </c>
      <c r="D123" s="323">
        <f>Planilha!J123</f>
        <v>0</v>
      </c>
      <c r="E123" s="288"/>
      <c r="F123" s="288"/>
      <c r="G123" s="288"/>
      <c r="H123" s="288"/>
      <c r="I123" s="288"/>
      <c r="J123" s="288"/>
      <c r="K123" s="288"/>
      <c r="L123" s="288"/>
      <c r="M123" s="278">
        <f t="shared" si="20"/>
        <v>0</v>
      </c>
    </row>
    <row r="124" spans="1:13" s="310" customFormat="1" ht="24" x14ac:dyDescent="0.2">
      <c r="A124" s="321" t="str">
        <f>Planilha!A124</f>
        <v>12.10</v>
      </c>
      <c r="B124" s="324" t="str">
        <f>Planilha!B124:D124</f>
        <v xml:space="preserve">Tê, em aço, conexão soldada, dn 65 (2 1/2''), instalado em rede de alimentação para hidrante - fornecimento e instalação. </v>
      </c>
      <c r="C124" s="325">
        <f>Planilha!F124</f>
        <v>10</v>
      </c>
      <c r="D124" s="323">
        <f>Planilha!J124</f>
        <v>0</v>
      </c>
      <c r="E124" s="288"/>
      <c r="F124" s="288"/>
      <c r="G124" s="288"/>
      <c r="H124" s="288"/>
      <c r="I124" s="288"/>
      <c r="J124" s="288"/>
      <c r="K124" s="288"/>
      <c r="L124" s="288"/>
      <c r="M124" s="278">
        <f t="shared" si="20"/>
        <v>0</v>
      </c>
    </row>
    <row r="125" spans="1:13" s="310" customFormat="1" ht="12" x14ac:dyDescent="0.2">
      <c r="A125" s="321"/>
      <c r="B125" s="305" t="str">
        <f>Planilha!B125:D125</f>
        <v>Cavalete de Automação</v>
      </c>
      <c r="C125" s="322"/>
      <c r="D125" s="323"/>
      <c r="E125" s="288"/>
      <c r="F125" s="288"/>
      <c r="G125" s="288"/>
      <c r="H125" s="288"/>
      <c r="I125" s="288"/>
      <c r="J125" s="288"/>
      <c r="K125" s="288"/>
      <c r="L125" s="288"/>
      <c r="M125" s="278"/>
    </row>
    <row r="126" spans="1:13" s="310" customFormat="1" ht="12" x14ac:dyDescent="0.2">
      <c r="A126" s="321" t="str">
        <f>Planilha!A126</f>
        <v>12.11</v>
      </c>
      <c r="B126" s="324" t="str">
        <f>Planilha!B126:D126</f>
        <v>Registro de gaveta bruto, latão, roscável, 1" - fornecimento e instalação</v>
      </c>
      <c r="C126" s="325">
        <f>Planilha!F126</f>
        <v>8</v>
      </c>
      <c r="D126" s="323">
        <f>Planilha!J126</f>
        <v>0</v>
      </c>
      <c r="E126" s="288"/>
      <c r="F126" s="288"/>
      <c r="G126" s="288"/>
      <c r="H126" s="288"/>
      <c r="I126" s="288"/>
      <c r="J126" s="288"/>
      <c r="K126" s="288"/>
      <c r="L126" s="288"/>
      <c r="M126" s="278">
        <f t="shared" ref="M126:M132" si="21">SUM(E126:L126)</f>
        <v>0</v>
      </c>
    </row>
    <row r="127" spans="1:13" s="310" customFormat="1" ht="12" x14ac:dyDescent="0.2">
      <c r="A127" s="321" t="str">
        <f>Planilha!A127</f>
        <v>12.12</v>
      </c>
      <c r="B127" s="324" t="str">
        <f>Planilha!B127:D127</f>
        <v>Válvula de retenção  horizontal, de bronze, roscável,  1" - fornecimento e instalação</v>
      </c>
      <c r="C127" s="325">
        <f>Planilha!F127</f>
        <v>4</v>
      </c>
      <c r="D127" s="323">
        <f>Planilha!J127</f>
        <v>0</v>
      </c>
      <c r="E127" s="288"/>
      <c r="F127" s="288"/>
      <c r="G127" s="288"/>
      <c r="H127" s="288"/>
      <c r="I127" s="288"/>
      <c r="J127" s="288"/>
      <c r="K127" s="288"/>
      <c r="L127" s="288"/>
      <c r="M127" s="278">
        <f t="shared" si="21"/>
        <v>0</v>
      </c>
    </row>
    <row r="128" spans="1:13" s="310" customFormat="1" ht="12" x14ac:dyDescent="0.2">
      <c r="A128" s="321" t="str">
        <f>Planilha!A128</f>
        <v>12.13</v>
      </c>
      <c r="B128" s="324" t="str">
        <f>Planilha!B128:D128</f>
        <v>Fornecimento e assentamento de união de ferro galvanizado assento bronze de 1''</v>
      </c>
      <c r="C128" s="325">
        <f>Planilha!F128</f>
        <v>8</v>
      </c>
      <c r="D128" s="323">
        <f>Planilha!J128</f>
        <v>0</v>
      </c>
      <c r="E128" s="288"/>
      <c r="F128" s="288"/>
      <c r="G128" s="288"/>
      <c r="H128" s="288"/>
      <c r="I128" s="288"/>
      <c r="J128" s="288"/>
      <c r="K128" s="288"/>
      <c r="L128" s="288"/>
      <c r="M128" s="278">
        <f t="shared" si="21"/>
        <v>0</v>
      </c>
    </row>
    <row r="129" spans="1:13" s="310" customFormat="1" ht="12" x14ac:dyDescent="0.2">
      <c r="A129" s="321" t="str">
        <f>Planilha!A129</f>
        <v>12.14</v>
      </c>
      <c r="B129" s="324" t="str">
        <f>Planilha!B129:D129</f>
        <v>Fornecimento e assentamento de te de redução de ferro galvanizado de 2 1/2'' x 1''</v>
      </c>
      <c r="C129" s="325">
        <f>Planilha!F129</f>
        <v>4</v>
      </c>
      <c r="D129" s="323">
        <f>Planilha!J129</f>
        <v>0</v>
      </c>
      <c r="E129" s="288"/>
      <c r="F129" s="288"/>
      <c r="G129" s="288"/>
      <c r="H129" s="288"/>
      <c r="I129" s="288"/>
      <c r="J129" s="288"/>
      <c r="K129" s="288"/>
      <c r="L129" s="288"/>
      <c r="M129" s="278">
        <f t="shared" si="21"/>
        <v>0</v>
      </c>
    </row>
    <row r="130" spans="1:13" s="310" customFormat="1" ht="12" x14ac:dyDescent="0.2">
      <c r="A130" s="321" t="str">
        <f>Planilha!A130</f>
        <v>12.15</v>
      </c>
      <c r="B130" s="324" t="str">
        <f>Planilha!B130:D130</f>
        <v>Fornecimento e assentamento de te de ferro galvanizado de 1''</v>
      </c>
      <c r="C130" s="325">
        <f>Planilha!F130</f>
        <v>16</v>
      </c>
      <c r="D130" s="323">
        <f>Planilha!J130</f>
        <v>0</v>
      </c>
      <c r="E130" s="288"/>
      <c r="F130" s="288"/>
      <c r="G130" s="288"/>
      <c r="H130" s="288"/>
      <c r="I130" s="288"/>
      <c r="J130" s="288"/>
      <c r="K130" s="288"/>
      <c r="L130" s="288"/>
      <c r="M130" s="278">
        <f t="shared" si="21"/>
        <v>0</v>
      </c>
    </row>
    <row r="131" spans="1:13" s="310" customFormat="1" ht="24" x14ac:dyDescent="0.2">
      <c r="A131" s="321" t="str">
        <f>Planilha!A131</f>
        <v>12.16</v>
      </c>
      <c r="B131" s="324" t="str">
        <f>Planilha!B131:D131</f>
        <v>Curva 90 graus para eletroduto, em aço, DN 25 (1''), para ramais e sub-ramais - fornecimento e instalação</v>
      </c>
      <c r="C131" s="325">
        <f>Planilha!F131</f>
        <v>4</v>
      </c>
      <c r="D131" s="323">
        <f>Planilha!J131</f>
        <v>0</v>
      </c>
      <c r="E131" s="288"/>
      <c r="F131" s="288"/>
      <c r="G131" s="288"/>
      <c r="H131" s="288"/>
      <c r="I131" s="288"/>
      <c r="J131" s="288"/>
      <c r="K131" s="288"/>
      <c r="L131" s="288"/>
      <c r="M131" s="278">
        <f t="shared" si="21"/>
        <v>0</v>
      </c>
    </row>
    <row r="132" spans="1:13" s="310" customFormat="1" ht="24" x14ac:dyDescent="0.2">
      <c r="A132" s="321" t="str">
        <f>Planilha!A132</f>
        <v>12.17</v>
      </c>
      <c r="B132" s="324" t="str">
        <f>Planilha!B132:D132</f>
        <v>Tubo de aço galvanizado com costura, classe média, DN 25 (1"), conexão rosqueada, instalado em rede de alimentação para hidrante - fornecimento e instalação</v>
      </c>
      <c r="C132" s="325">
        <f>Planilha!F132</f>
        <v>6</v>
      </c>
      <c r="D132" s="323">
        <f>Planilha!J132</f>
        <v>0</v>
      </c>
      <c r="E132" s="288"/>
      <c r="F132" s="288"/>
      <c r="G132" s="288"/>
      <c r="H132" s="288"/>
      <c r="I132" s="288"/>
      <c r="J132" s="288"/>
      <c r="K132" s="288"/>
      <c r="L132" s="288"/>
      <c r="M132" s="278">
        <f t="shared" si="21"/>
        <v>0</v>
      </c>
    </row>
    <row r="133" spans="1:13" s="310" customFormat="1" ht="12" x14ac:dyDescent="0.2">
      <c r="A133" s="321"/>
      <c r="B133" s="305" t="str">
        <f>Planilha!B133:D133</f>
        <v xml:space="preserve">Reservatórios d'água </v>
      </c>
      <c r="C133" s="322"/>
      <c r="D133" s="323"/>
      <c r="E133" s="288"/>
      <c r="F133" s="288"/>
      <c r="G133" s="288"/>
      <c r="H133" s="288"/>
      <c r="I133" s="288"/>
      <c r="J133" s="288"/>
      <c r="K133" s="288"/>
      <c r="L133" s="288"/>
      <c r="M133" s="278"/>
    </row>
    <row r="134" spans="1:13" s="310" customFormat="1" ht="12" x14ac:dyDescent="0.2">
      <c r="A134" s="321" t="str">
        <f>Planilha!A134</f>
        <v>12.18</v>
      </c>
      <c r="B134" s="324" t="str">
        <f>Planilha!B134:D134</f>
        <v xml:space="preserve">Caixa d'água em polietileno, 3000 litros - fornecimento e instalação </v>
      </c>
      <c r="C134" s="325">
        <f>Planilha!F134</f>
        <v>3</v>
      </c>
      <c r="D134" s="323">
        <f>Planilha!J134</f>
        <v>0</v>
      </c>
      <c r="E134" s="288"/>
      <c r="F134" s="288"/>
      <c r="G134" s="288"/>
      <c r="H134" s="288"/>
      <c r="I134" s="288"/>
      <c r="J134" s="288"/>
      <c r="K134" s="288"/>
      <c r="L134" s="288"/>
      <c r="M134" s="278">
        <f>SUM(E134:L134)</f>
        <v>0</v>
      </c>
    </row>
    <row r="135" spans="1:13" s="310" customFormat="1" ht="24" customHeight="1" x14ac:dyDescent="0.2">
      <c r="A135" s="321" t="str">
        <f>Planilha!A135</f>
        <v>12.19</v>
      </c>
      <c r="B135" s="324" t="str">
        <f>Planilha!B135:D135</f>
        <v xml:space="preserve">	Adaptador com flanges livres, pvc, soldável longo, dn 75 mm x 2 1/2 , instalado em reservação de água de edificação - fornecimento e instalação.</v>
      </c>
      <c r="C135" s="325">
        <f>Planilha!F135</f>
        <v>5</v>
      </c>
      <c r="D135" s="323">
        <f>Planilha!J135</f>
        <v>0</v>
      </c>
      <c r="E135" s="288"/>
      <c r="F135" s="288"/>
      <c r="G135" s="288"/>
      <c r="H135" s="288"/>
      <c r="I135" s="288"/>
      <c r="J135" s="288"/>
      <c r="K135" s="288"/>
      <c r="L135" s="288"/>
      <c r="M135" s="278">
        <f>SUM(E135:L135)</f>
        <v>0</v>
      </c>
    </row>
    <row r="136" spans="1:13" s="310" customFormat="1" ht="12" x14ac:dyDescent="0.2">
      <c r="A136" s="271"/>
      <c r="B136" s="293" t="s">
        <v>6</v>
      </c>
      <c r="C136" s="294"/>
      <c r="D136" s="279">
        <f>SUM(D113:D135)</f>
        <v>0</v>
      </c>
      <c r="E136" s="281">
        <f>SUMPRODUCT($D114:$D135,E114:E135)</f>
        <v>0</v>
      </c>
      <c r="F136" s="281">
        <f>SUMPRODUCT($D111:$D135,F111:F135)</f>
        <v>0</v>
      </c>
      <c r="G136" s="281">
        <f>SUMPRODUCT($D111:$D135,G111:G135)</f>
        <v>0</v>
      </c>
      <c r="H136" s="281">
        <f>SUMPRODUCT($D111:$D135,H111:H135)</f>
        <v>0</v>
      </c>
      <c r="I136" s="281">
        <f>SUMPRODUCT($D111:$D135,I111:I135)</f>
        <v>0</v>
      </c>
      <c r="J136" s="281">
        <f>SUMPRODUCT($D111:$D135,J111:J135)</f>
        <v>0</v>
      </c>
      <c r="K136" s="281">
        <f t="shared" ref="K136:L136" si="22">SUMPRODUCT($D111:$D135,K111:K135)</f>
        <v>0</v>
      </c>
      <c r="L136" s="281">
        <f t="shared" si="22"/>
        <v>0</v>
      </c>
      <c r="M136" s="279">
        <f>SUM(E136:L136)</f>
        <v>0</v>
      </c>
    </row>
    <row r="137" spans="1:13" s="269" customFormat="1" ht="12" x14ac:dyDescent="0.2">
      <c r="A137" s="295"/>
      <c r="B137" s="296"/>
      <c r="C137" s="297"/>
      <c r="D137" s="296"/>
      <c r="E137" s="298"/>
      <c r="F137" s="298"/>
      <c r="G137" s="298"/>
      <c r="H137" s="298"/>
      <c r="I137" s="298"/>
      <c r="J137" s="298"/>
      <c r="K137" s="298"/>
      <c r="L137" s="298"/>
      <c r="M137" s="300"/>
    </row>
    <row r="138" spans="1:13" s="310" customFormat="1" ht="12" x14ac:dyDescent="0.2">
      <c r="A138" s="272" t="s">
        <v>39</v>
      </c>
      <c r="B138" s="426" t="s">
        <v>40</v>
      </c>
      <c r="C138" s="426"/>
      <c r="D138" s="426"/>
      <c r="E138" s="426"/>
      <c r="F138" s="426"/>
      <c r="G138" s="426"/>
      <c r="H138" s="426"/>
      <c r="I138" s="426"/>
      <c r="J138" s="426"/>
      <c r="K138" s="426"/>
      <c r="L138" s="426"/>
      <c r="M138" s="426"/>
    </row>
    <row r="139" spans="1:13" s="310" customFormat="1" ht="12" x14ac:dyDescent="0.2">
      <c r="A139" s="271"/>
      <c r="B139" s="307" t="str">
        <f>Planilha!B139:D139</f>
        <v>Reservatório d'água enterrado</v>
      </c>
      <c r="C139" s="308"/>
      <c r="D139" s="293"/>
      <c r="E139" s="293"/>
      <c r="F139" s="293"/>
      <c r="G139" s="293"/>
      <c r="H139" s="293"/>
      <c r="I139" s="293"/>
      <c r="J139" s="293"/>
      <c r="K139" s="293"/>
      <c r="L139" s="293"/>
      <c r="M139" s="293"/>
    </row>
    <row r="140" spans="1:13" s="269" customFormat="1" ht="24" x14ac:dyDescent="0.2">
      <c r="A140" s="273" t="s">
        <v>41</v>
      </c>
      <c r="B140" s="274" t="str">
        <f>Planilha!B140:D140</f>
        <v xml:space="preserve">Impermeabilização de superfície com argamassa polimérica / membrana acrílica, 4 demãos, reforçada com véu de poliéster (mav). </v>
      </c>
      <c r="C140" s="275">
        <f>Planilha!F140</f>
        <v>81.8</v>
      </c>
      <c r="D140" s="276">
        <f>Planilha!J140</f>
        <v>0</v>
      </c>
      <c r="E140" s="288"/>
      <c r="F140" s="288"/>
      <c r="G140" s="288"/>
      <c r="H140" s="288"/>
      <c r="I140" s="288"/>
      <c r="J140" s="288"/>
      <c r="K140" s="288"/>
      <c r="L140" s="288"/>
      <c r="M140" s="278">
        <f>SUM(E140:L140)</f>
        <v>0</v>
      </c>
    </row>
    <row r="141" spans="1:13" s="312" customFormat="1" ht="12" x14ac:dyDescent="0.2">
      <c r="A141" s="281"/>
      <c r="B141" s="280" t="s">
        <v>6</v>
      </c>
      <c r="C141" s="281"/>
      <c r="D141" s="281">
        <f>SUM(D140:D140)</f>
        <v>0</v>
      </c>
      <c r="E141" s="281">
        <f>SUMPRODUCT($D139:$D140,E139:E140)</f>
        <v>0</v>
      </c>
      <c r="F141" s="281">
        <f t="shared" ref="F141:L141" si="23">SUMPRODUCT($D139:$D140,F139:F140)</f>
        <v>0</v>
      </c>
      <c r="G141" s="281">
        <f t="shared" si="23"/>
        <v>0</v>
      </c>
      <c r="H141" s="281">
        <f t="shared" si="23"/>
        <v>0</v>
      </c>
      <c r="I141" s="281">
        <f t="shared" si="23"/>
        <v>0</v>
      </c>
      <c r="J141" s="281">
        <f t="shared" si="23"/>
        <v>0</v>
      </c>
      <c r="K141" s="281">
        <f t="shared" si="23"/>
        <v>0</v>
      </c>
      <c r="L141" s="281">
        <f t="shared" si="23"/>
        <v>0</v>
      </c>
      <c r="M141" s="279">
        <f>SUM(E141:L141)</f>
        <v>0</v>
      </c>
    </row>
    <row r="142" spans="1:13" s="310" customFormat="1" ht="12" x14ac:dyDescent="0.2">
      <c r="A142" s="427"/>
      <c r="B142" s="428"/>
      <c r="C142" s="428"/>
      <c r="D142" s="428"/>
      <c r="E142" s="428"/>
      <c r="F142" s="428"/>
      <c r="G142" s="428"/>
      <c r="H142" s="428"/>
      <c r="I142" s="428"/>
      <c r="J142" s="428"/>
      <c r="K142" s="428"/>
      <c r="L142" s="428"/>
      <c r="M142" s="429"/>
    </row>
    <row r="143" spans="1:13" s="310" customFormat="1" ht="12" x14ac:dyDescent="0.2">
      <c r="A143" s="272" t="s">
        <v>42</v>
      </c>
      <c r="B143" s="426" t="s">
        <v>183</v>
      </c>
      <c r="C143" s="426"/>
      <c r="D143" s="426"/>
      <c r="E143" s="426"/>
      <c r="F143" s="426"/>
      <c r="G143" s="426"/>
      <c r="H143" s="426"/>
      <c r="I143" s="426"/>
      <c r="J143" s="426"/>
      <c r="K143" s="426"/>
      <c r="L143" s="426"/>
      <c r="M143" s="426"/>
    </row>
    <row r="144" spans="1:13" s="310" customFormat="1" ht="12" x14ac:dyDescent="0.2">
      <c r="A144" s="273"/>
      <c r="B144" s="307" t="str">
        <f>Planilha!B143:D143</f>
        <v>Rede de Hidrantes</v>
      </c>
      <c r="C144" s="308"/>
      <c r="D144" s="276"/>
      <c r="E144" s="277"/>
      <c r="F144" s="277"/>
      <c r="G144" s="277"/>
      <c r="H144" s="277"/>
      <c r="I144" s="277"/>
      <c r="J144" s="277"/>
      <c r="K144" s="277"/>
      <c r="L144" s="277"/>
      <c r="M144" s="278"/>
    </row>
    <row r="145" spans="1:13" s="269" customFormat="1" ht="36" x14ac:dyDescent="0.2">
      <c r="A145" s="273" t="str">
        <f>Planilha!A144</f>
        <v>14.1</v>
      </c>
      <c r="B145" s="324" t="str">
        <f>Planilha!B144:D144</f>
        <v>Abrigo para hidrante de sobrepor, 90x60x17cm, com registro angular 45 graus 2 1/2'', adaptador storz 2 1/2'', duas mangueiras de incêndio 15m, redução 2 1/2'' x 1 1/2'' e esguicho em latão 1 1/2'' - fornecimento e instalação</v>
      </c>
      <c r="C145" s="325">
        <f>Planilha!F144</f>
        <v>20</v>
      </c>
      <c r="D145" s="276">
        <f>Planilha!J144</f>
        <v>0</v>
      </c>
      <c r="E145" s="288"/>
      <c r="F145" s="288"/>
      <c r="G145" s="288"/>
      <c r="H145" s="288"/>
      <c r="I145" s="288"/>
      <c r="J145" s="288"/>
      <c r="K145" s="288"/>
      <c r="L145" s="288"/>
      <c r="M145" s="278">
        <f t="shared" ref="M145:M193" si="24">SUM(E145:L145)</f>
        <v>0</v>
      </c>
    </row>
    <row r="146" spans="1:13" s="269" customFormat="1" ht="24" x14ac:dyDescent="0.2">
      <c r="A146" s="273" t="str">
        <f>Planilha!A145</f>
        <v>14.2</v>
      </c>
      <c r="B146" s="324" t="str">
        <f>Planilha!B145:D145</f>
        <v xml:space="preserve">	Hidrante de recalque incluindo caixa em alvenaria de tijolos maciços esp. = 0,12m, dim. int. = 0.40 x 0.60 x 0.35m, com tampa em ferro fundido 0,40 x 0,60 e fundo com brita</v>
      </c>
      <c r="C146" s="325">
        <f>Planilha!F145</f>
        <v>4</v>
      </c>
      <c r="D146" s="276">
        <f>Planilha!J145</f>
        <v>0</v>
      </c>
      <c r="E146" s="288"/>
      <c r="F146" s="288"/>
      <c r="G146" s="288"/>
      <c r="H146" s="288"/>
      <c r="I146" s="288"/>
      <c r="J146" s="288"/>
      <c r="K146" s="288"/>
      <c r="L146" s="288"/>
      <c r="M146" s="278">
        <f t="shared" si="24"/>
        <v>0</v>
      </c>
    </row>
    <row r="147" spans="1:13" s="269" customFormat="1" ht="12" x14ac:dyDescent="0.2">
      <c r="A147" s="273"/>
      <c r="B147" s="307" t="str">
        <f>Planilha!B146:D146</f>
        <v>Bomba de incêndio</v>
      </c>
      <c r="C147" s="326"/>
      <c r="D147" s="276"/>
      <c r="E147" s="288"/>
      <c r="F147" s="288"/>
      <c r="G147" s="288"/>
      <c r="H147" s="288"/>
      <c r="I147" s="288"/>
      <c r="J147" s="288"/>
      <c r="K147" s="288"/>
      <c r="L147" s="288"/>
      <c r="M147" s="278"/>
    </row>
    <row r="148" spans="1:13" s="269" customFormat="1" ht="24" x14ac:dyDescent="0.2">
      <c r="A148" s="273" t="str">
        <f>Planilha!A147</f>
        <v>14.3</v>
      </c>
      <c r="B148" s="324" t="str">
        <f>Planilha!B147:D147</f>
        <v>Bomba de Incêndio Elétrica de 2 CV, Vazão=16,08 m³/h, Hman=19,59 mca - fornecimento e instalação</v>
      </c>
      <c r="C148" s="325">
        <f>Planilha!F147</f>
        <v>2</v>
      </c>
      <c r="D148" s="276">
        <f>Planilha!J147</f>
        <v>0</v>
      </c>
      <c r="E148" s="288"/>
      <c r="F148" s="288"/>
      <c r="G148" s="288"/>
      <c r="H148" s="288"/>
      <c r="I148" s="288"/>
      <c r="J148" s="288"/>
      <c r="K148" s="288"/>
      <c r="L148" s="288"/>
      <c r="M148" s="278">
        <f t="shared" si="24"/>
        <v>0</v>
      </c>
    </row>
    <row r="149" spans="1:13" s="269" customFormat="1" ht="24" x14ac:dyDescent="0.2">
      <c r="A149" s="273" t="str">
        <f>Planilha!A148</f>
        <v>14.4</v>
      </c>
      <c r="B149" s="324" t="str">
        <f>Planilha!B148:D148</f>
        <v>Bomba de Incêndio, motor à Combustão de 2 CV, Vazão=15,76 m³/h, Hman=19,98 mca - fornecimento e instalação</v>
      </c>
      <c r="C149" s="325">
        <f>Planilha!F148</f>
        <v>1</v>
      </c>
      <c r="D149" s="276">
        <f>Planilha!J148</f>
        <v>0</v>
      </c>
      <c r="E149" s="288"/>
      <c r="F149" s="288"/>
      <c r="G149" s="288"/>
      <c r="H149" s="288"/>
      <c r="I149" s="288"/>
      <c r="J149" s="288"/>
      <c r="K149" s="288"/>
      <c r="L149" s="288"/>
      <c r="M149" s="278">
        <f t="shared" si="24"/>
        <v>0</v>
      </c>
    </row>
    <row r="150" spans="1:13" s="310" customFormat="1" ht="24" x14ac:dyDescent="0.2">
      <c r="A150" s="273" t="str">
        <f>Planilha!A149</f>
        <v>14.5</v>
      </c>
      <c r="B150" s="324" t="str">
        <f>Planilha!B149:D149</f>
        <v>Bomba de Incêndio Elétrica de 3 CV, Vazão=9,21 m³/h, Hman=30,62 mca - fornecimento e instalação</v>
      </c>
      <c r="C150" s="325">
        <f>Planilha!F149</f>
        <v>1</v>
      </c>
      <c r="D150" s="276">
        <f>Planilha!J149</f>
        <v>0</v>
      </c>
      <c r="E150" s="277"/>
      <c r="F150" s="288"/>
      <c r="G150" s="288"/>
      <c r="H150" s="288"/>
      <c r="I150" s="288"/>
      <c r="J150" s="288"/>
      <c r="K150" s="277"/>
      <c r="L150" s="277"/>
      <c r="M150" s="278">
        <f t="shared" si="24"/>
        <v>0</v>
      </c>
    </row>
    <row r="151" spans="1:13" s="310" customFormat="1" ht="24" x14ac:dyDescent="0.2">
      <c r="A151" s="273" t="str">
        <f>Planilha!A150</f>
        <v>14.6</v>
      </c>
      <c r="B151" s="324" t="str">
        <f>Planilha!B150:D150</f>
        <v>Bomba de Incêndio Elétrica de 4 CV, Vazão=15,97 m³/h, Hman=27,92 mca - fornecimento e instalação</v>
      </c>
      <c r="C151" s="325">
        <f>Planilha!F150</f>
        <v>1</v>
      </c>
      <c r="D151" s="276">
        <f>Planilha!J150</f>
        <v>0</v>
      </c>
      <c r="E151" s="277"/>
      <c r="F151" s="288"/>
      <c r="G151" s="288"/>
      <c r="H151" s="288"/>
      <c r="I151" s="288"/>
      <c r="J151" s="288"/>
      <c r="K151" s="277"/>
      <c r="L151" s="277"/>
      <c r="M151" s="278">
        <f t="shared" si="24"/>
        <v>0</v>
      </c>
    </row>
    <row r="152" spans="1:13" s="269" customFormat="1" ht="12" x14ac:dyDescent="0.2">
      <c r="A152" s="273" t="str">
        <f>Planilha!A151</f>
        <v>14.7</v>
      </c>
      <c r="B152" s="327" t="str">
        <f>Planilha!B151:D151</f>
        <v>Botoeira Liga-Desliga para Bomba de Incêndio Modelo BLD-1, marca VERIN ou similar</v>
      </c>
      <c r="C152" s="328">
        <f>Planilha!F151</f>
        <v>12</v>
      </c>
      <c r="D152" s="276">
        <f>Planilha!J151</f>
        <v>0</v>
      </c>
      <c r="E152" s="288"/>
      <c r="F152" s="288"/>
      <c r="G152" s="288"/>
      <c r="H152" s="288"/>
      <c r="I152" s="288"/>
      <c r="J152" s="288"/>
      <c r="K152" s="288"/>
      <c r="L152" s="288"/>
      <c r="M152" s="278">
        <f t="shared" si="24"/>
        <v>0</v>
      </c>
    </row>
    <row r="153" spans="1:13" s="269" customFormat="1" ht="12" x14ac:dyDescent="0.2">
      <c r="A153" s="273"/>
      <c r="B153" s="307" t="str">
        <f>Planilha!B152:D152</f>
        <v>Cavalete de Automação</v>
      </c>
      <c r="C153" s="328"/>
      <c r="D153" s="276"/>
      <c r="E153" s="288"/>
      <c r="F153" s="288"/>
      <c r="G153" s="288"/>
      <c r="H153" s="288"/>
      <c r="I153" s="288"/>
      <c r="J153" s="288"/>
      <c r="K153" s="288"/>
      <c r="L153" s="288"/>
      <c r="M153" s="278"/>
    </row>
    <row r="154" spans="1:13" s="269" customFormat="1" ht="12" x14ac:dyDescent="0.2">
      <c r="A154" s="273" t="str">
        <f>Planilha!A153</f>
        <v>14.8</v>
      </c>
      <c r="B154" s="327" t="str">
        <f>Planilha!B153:D153</f>
        <v>Manômetro 0 a 200 psi (0 a 14 kgf/cm2), D = 50mm - fornecimento e instalação</v>
      </c>
      <c r="C154" s="328">
        <f>Planilha!F153</f>
        <v>4</v>
      </c>
      <c r="D154" s="276">
        <f>Planilha!J153</f>
        <v>0</v>
      </c>
      <c r="E154" s="288"/>
      <c r="F154" s="288"/>
      <c r="G154" s="288"/>
      <c r="H154" s="288"/>
      <c r="I154" s="288"/>
      <c r="J154" s="288"/>
      <c r="K154" s="288"/>
      <c r="L154" s="288"/>
      <c r="M154" s="278">
        <f t="shared" si="24"/>
        <v>0</v>
      </c>
    </row>
    <row r="155" spans="1:13" s="269" customFormat="1" ht="12" x14ac:dyDescent="0.2">
      <c r="A155" s="273" t="str">
        <f>Planilha!A154</f>
        <v>14.9</v>
      </c>
      <c r="B155" s="327" t="str">
        <f>Planilha!B154:D154</f>
        <v>Fornecimento e instalação de pressostato 0 a 10 kgf/cm²</v>
      </c>
      <c r="C155" s="328">
        <f>Planilha!F154</f>
        <v>5</v>
      </c>
      <c r="D155" s="276">
        <f>Planilha!J154</f>
        <v>0</v>
      </c>
      <c r="E155" s="288"/>
      <c r="F155" s="288"/>
      <c r="G155" s="288"/>
      <c r="H155" s="288"/>
      <c r="I155" s="288"/>
      <c r="J155" s="288"/>
      <c r="K155" s="288"/>
      <c r="L155" s="288"/>
      <c r="M155" s="278">
        <f t="shared" si="24"/>
        <v>0</v>
      </c>
    </row>
    <row r="156" spans="1:13" s="310" customFormat="1" ht="12" x14ac:dyDescent="0.2">
      <c r="A156" s="273"/>
      <c r="B156" s="307" t="str">
        <f>Planilha!B155:D155</f>
        <v>Iluminação de Emergência</v>
      </c>
      <c r="C156" s="308"/>
      <c r="D156" s="276"/>
      <c r="E156" s="277"/>
      <c r="F156" s="277"/>
      <c r="G156" s="277"/>
      <c r="H156" s="277"/>
      <c r="I156" s="277"/>
      <c r="J156" s="277"/>
      <c r="K156" s="277"/>
      <c r="L156" s="277"/>
      <c r="M156" s="278"/>
    </row>
    <row r="157" spans="1:13" s="269" customFormat="1" ht="24" x14ac:dyDescent="0.2">
      <c r="A157" s="273" t="str">
        <f>Planilha!A156</f>
        <v>14.10</v>
      </c>
      <c r="B157" s="324" t="str">
        <f>Planilha!B156:D156</f>
        <v>Luminária de emergência, com 30 lâmpadas led de 2w, sem reator - fornecimento e instalação</v>
      </c>
      <c r="C157" s="325">
        <f>Planilha!F156</f>
        <v>403</v>
      </c>
      <c r="D157" s="276">
        <f>Planilha!J156</f>
        <v>0</v>
      </c>
      <c r="E157" s="288"/>
      <c r="F157" s="288"/>
      <c r="G157" s="288"/>
      <c r="H157" s="288"/>
      <c r="I157" s="288"/>
      <c r="J157" s="288"/>
      <c r="K157" s="288"/>
      <c r="L157" s="288"/>
      <c r="M157" s="278">
        <f t="shared" si="24"/>
        <v>0</v>
      </c>
    </row>
    <row r="158" spans="1:13" s="269" customFormat="1" ht="24" x14ac:dyDescent="0.2">
      <c r="A158" s="273" t="str">
        <f>Planilha!A157</f>
        <v>14.11</v>
      </c>
      <c r="B158" s="324" t="str">
        <f>Planilha!B157:D157</f>
        <v>Luminária de emergência, tipo balizamento, com autonomia de 3h, modelo LED - 3000 lumens, SEGURIMAX ou similar, com 2 faróis</v>
      </c>
      <c r="C158" s="325">
        <f>Planilha!F157</f>
        <v>4</v>
      </c>
      <c r="D158" s="276">
        <f>Planilha!J157</f>
        <v>0</v>
      </c>
      <c r="E158" s="288"/>
      <c r="F158" s="288"/>
      <c r="G158" s="288"/>
      <c r="H158" s="288"/>
      <c r="I158" s="288"/>
      <c r="J158" s="288"/>
      <c r="K158" s="288"/>
      <c r="L158" s="288"/>
      <c r="M158" s="278">
        <f t="shared" si="24"/>
        <v>0</v>
      </c>
    </row>
    <row r="159" spans="1:13" s="310" customFormat="1" ht="12" x14ac:dyDescent="0.2">
      <c r="A159" s="273"/>
      <c r="B159" s="307" t="str">
        <f>Planilha!B158:D158</f>
        <v>Extintores</v>
      </c>
      <c r="C159" s="308"/>
      <c r="D159" s="276"/>
      <c r="E159" s="277"/>
      <c r="F159" s="277"/>
      <c r="G159" s="277"/>
      <c r="H159" s="277"/>
      <c r="I159" s="288"/>
      <c r="J159" s="288"/>
      <c r="K159" s="288"/>
      <c r="L159" s="288"/>
      <c r="M159" s="278"/>
    </row>
    <row r="160" spans="1:13" s="269" customFormat="1" ht="12" x14ac:dyDescent="0.2">
      <c r="A160" s="273" t="str">
        <f>Planilha!A159</f>
        <v>14.12</v>
      </c>
      <c r="B160" s="327" t="str">
        <f>Planilha!B159:D159</f>
        <v>Extintor de incêndio portátil com carga de CO2 de 4 kg, classe BC - fornecimento e instalação</v>
      </c>
      <c r="C160" s="328">
        <f>Planilha!F159</f>
        <v>8</v>
      </c>
      <c r="D160" s="276">
        <f>Planilha!J159</f>
        <v>0</v>
      </c>
      <c r="E160" s="288"/>
      <c r="F160" s="288"/>
      <c r="G160" s="288"/>
      <c r="H160" s="288"/>
      <c r="I160" s="288"/>
      <c r="J160" s="288"/>
      <c r="K160" s="288"/>
      <c r="L160" s="288"/>
      <c r="M160" s="278">
        <f t="shared" si="24"/>
        <v>0</v>
      </c>
    </row>
    <row r="161" spans="1:13" s="269" customFormat="1" ht="24" x14ac:dyDescent="0.2">
      <c r="A161" s="273" t="str">
        <f>Planilha!A160</f>
        <v>14.13</v>
      </c>
      <c r="B161" s="324" t="str">
        <f>Planilha!B160:D160</f>
        <v>Extintor de pó químico ABC, capacidade 6 kg, alcance médio do jato 5m, Capacidade: 2-A : 40-B:C, tempo de descarga 12s, NBR9443, 9444, 10721</v>
      </c>
      <c r="C161" s="325">
        <f>Planilha!F160</f>
        <v>71</v>
      </c>
      <c r="D161" s="276">
        <f>Planilha!J160</f>
        <v>0</v>
      </c>
      <c r="E161" s="288"/>
      <c r="F161" s="288"/>
      <c r="G161" s="288"/>
      <c r="H161" s="288"/>
      <c r="I161" s="288"/>
      <c r="J161" s="288"/>
      <c r="K161" s="288"/>
      <c r="L161" s="288"/>
      <c r="M161" s="278">
        <f t="shared" si="24"/>
        <v>0</v>
      </c>
    </row>
    <row r="162" spans="1:13" s="269" customFormat="1" ht="24" customHeight="1" x14ac:dyDescent="0.2">
      <c r="A162" s="273" t="str">
        <f>Planilha!A161</f>
        <v>14.14</v>
      </c>
      <c r="B162" s="324" t="s">
        <v>498</v>
      </c>
      <c r="C162" s="325">
        <f>Planilha!F161</f>
        <v>3</v>
      </c>
      <c r="D162" s="276">
        <f>Planilha!J161</f>
        <v>0</v>
      </c>
      <c r="E162" s="288"/>
      <c r="F162" s="288"/>
      <c r="G162" s="288"/>
      <c r="H162" s="288"/>
      <c r="I162" s="288"/>
      <c r="J162" s="288"/>
      <c r="K162" s="288"/>
      <c r="L162" s="288"/>
      <c r="M162" s="278">
        <f t="shared" si="24"/>
        <v>0</v>
      </c>
    </row>
    <row r="163" spans="1:13" s="269" customFormat="1" ht="12" x14ac:dyDescent="0.2">
      <c r="A163" s="273"/>
      <c r="B163" s="305" t="str">
        <f>Planilha!B162:D162</f>
        <v>Saída de emergência</v>
      </c>
      <c r="C163" s="325"/>
      <c r="D163" s="276"/>
      <c r="E163" s="288"/>
      <c r="F163" s="288"/>
      <c r="G163" s="288"/>
      <c r="H163" s="288"/>
      <c r="I163" s="288"/>
      <c r="J163" s="288"/>
      <c r="K163" s="288"/>
      <c r="L163" s="288"/>
      <c r="M163" s="278"/>
    </row>
    <row r="164" spans="1:13" s="269" customFormat="1" ht="24" customHeight="1" x14ac:dyDescent="0.2">
      <c r="A164" s="273" t="str">
        <f>Planilha!A163</f>
        <v>14.15</v>
      </c>
      <c r="B164" s="324" t="str">
        <f>Planilha!B163:D163</f>
        <v>Porta Corta-Fogo, colocação e acabamento, de abrir, uma folha com dobradiça especial, mola de fechamento, fechadura, maçaneta e demais ferragens de acabamento, dimensoes 0,80 x 2,10 m</v>
      </c>
      <c r="C164" s="325">
        <f>Planilha!F163</f>
        <v>2</v>
      </c>
      <c r="D164" s="276">
        <f>Planilha!J163</f>
        <v>0</v>
      </c>
      <c r="E164" s="288"/>
      <c r="F164" s="288"/>
      <c r="G164" s="288"/>
      <c r="H164" s="288"/>
      <c r="I164" s="288"/>
      <c r="J164" s="288"/>
      <c r="K164" s="288"/>
      <c r="L164" s="288"/>
      <c r="M164" s="278">
        <f t="shared" si="24"/>
        <v>0</v>
      </c>
    </row>
    <row r="165" spans="1:13" s="269" customFormat="1" ht="12" x14ac:dyDescent="0.2">
      <c r="A165" s="273"/>
      <c r="B165" s="307" t="str">
        <f>Planilha!B164:D164</f>
        <v>Sinalização de Emergência</v>
      </c>
      <c r="C165" s="308"/>
      <c r="D165" s="276"/>
      <c r="E165" s="288"/>
      <c r="F165" s="288"/>
      <c r="G165" s="288"/>
      <c r="H165" s="288"/>
      <c r="I165" s="288"/>
      <c r="J165" s="288"/>
      <c r="K165" s="288"/>
      <c r="L165" s="288"/>
      <c r="M165" s="278"/>
    </row>
    <row r="166" spans="1:13" s="269" customFormat="1" ht="12" x14ac:dyDescent="0.2">
      <c r="A166" s="273" t="str">
        <f>Planilha!A165</f>
        <v>14.16</v>
      </c>
      <c r="B166" s="327" t="str">
        <f>Planilha!B165:D165</f>
        <v>Placa fotoluminescente A5 136 mm - Fornecimento e Instalação</v>
      </c>
      <c r="C166" s="328">
        <f>Planilha!F165</f>
        <v>28</v>
      </c>
      <c r="D166" s="276">
        <f>Planilha!J165</f>
        <v>0</v>
      </c>
      <c r="E166" s="288"/>
      <c r="F166" s="288"/>
      <c r="G166" s="288"/>
      <c r="H166" s="288"/>
      <c r="I166" s="288"/>
      <c r="J166" s="288"/>
      <c r="K166" s="288"/>
      <c r="L166" s="288"/>
      <c r="M166" s="278">
        <f t="shared" si="24"/>
        <v>0</v>
      </c>
    </row>
    <row r="167" spans="1:13" s="269" customFormat="1" ht="12" x14ac:dyDescent="0.2">
      <c r="A167" s="273" t="str">
        <f>Planilha!A166</f>
        <v>14.17</v>
      </c>
      <c r="B167" s="327" t="str">
        <f>Planilha!B166:D166</f>
        <v>Placa adesivada M1 285/570 mm - Fornecimento e Instalação</v>
      </c>
      <c r="C167" s="328">
        <f>Planilha!F166</f>
        <v>12</v>
      </c>
      <c r="D167" s="276">
        <f>Planilha!J166</f>
        <v>0</v>
      </c>
      <c r="E167" s="288"/>
      <c r="F167" s="288"/>
      <c r="G167" s="288"/>
      <c r="H167" s="288"/>
      <c r="I167" s="288"/>
      <c r="J167" s="288"/>
      <c r="K167" s="288"/>
      <c r="L167" s="288"/>
      <c r="M167" s="278">
        <f t="shared" si="24"/>
        <v>0</v>
      </c>
    </row>
    <row r="168" spans="1:13" s="269" customFormat="1" ht="12" x14ac:dyDescent="0.2">
      <c r="A168" s="273" t="str">
        <f>Planilha!A167</f>
        <v>14.18</v>
      </c>
      <c r="B168" s="327" t="str">
        <f>Planilha!B167:D167</f>
        <v>Placa fotoluminescente M2 190/450 mm - Fornecimento e Instalação</v>
      </c>
      <c r="C168" s="328">
        <f>Planilha!F167</f>
        <v>9</v>
      </c>
      <c r="D168" s="276">
        <f>Planilha!J167</f>
        <v>0</v>
      </c>
      <c r="E168" s="288"/>
      <c r="F168" s="288"/>
      <c r="G168" s="288"/>
      <c r="H168" s="288"/>
      <c r="I168" s="288"/>
      <c r="J168" s="288"/>
      <c r="K168" s="288"/>
      <c r="L168" s="288"/>
      <c r="M168" s="278">
        <f t="shared" si="24"/>
        <v>0</v>
      </c>
    </row>
    <row r="169" spans="1:13" s="269" customFormat="1" ht="12" x14ac:dyDescent="0.2">
      <c r="A169" s="273" t="str">
        <f>Planilha!A168</f>
        <v>14.19</v>
      </c>
      <c r="B169" s="327" t="str">
        <f>Planilha!B168:D168</f>
        <v>Placa fotoluminescente M3 150/400 mm - Fornecimento e Instalação</v>
      </c>
      <c r="C169" s="328">
        <f>Planilha!F168</f>
        <v>2</v>
      </c>
      <c r="D169" s="276">
        <f>Planilha!J168</f>
        <v>0</v>
      </c>
      <c r="E169" s="288"/>
      <c r="F169" s="288"/>
      <c r="G169" s="288"/>
      <c r="H169" s="288"/>
      <c r="I169" s="288"/>
      <c r="J169" s="288"/>
      <c r="K169" s="288"/>
      <c r="L169" s="288"/>
      <c r="M169" s="278">
        <f t="shared" si="24"/>
        <v>0</v>
      </c>
    </row>
    <row r="170" spans="1:13" s="269" customFormat="1" ht="12" x14ac:dyDescent="0.2">
      <c r="A170" s="273" t="str">
        <f>Planilha!A169</f>
        <v>14.20</v>
      </c>
      <c r="B170" s="327" t="str">
        <f>Planilha!B169:D169</f>
        <v>Placa fotoluminescente M7 450/150 mm - Fornecimento e Instalação</v>
      </c>
      <c r="C170" s="328">
        <f>Planilha!F169</f>
        <v>13</v>
      </c>
      <c r="D170" s="276">
        <f>Planilha!J169</f>
        <v>0</v>
      </c>
      <c r="E170" s="288"/>
      <c r="F170" s="288"/>
      <c r="G170" s="288"/>
      <c r="H170" s="288"/>
      <c r="I170" s="288"/>
      <c r="J170" s="288"/>
      <c r="K170" s="288"/>
      <c r="L170" s="288"/>
      <c r="M170" s="278">
        <f t="shared" si="24"/>
        <v>0</v>
      </c>
    </row>
    <row r="171" spans="1:13" s="269" customFormat="1" ht="12" x14ac:dyDescent="0.2">
      <c r="A171" s="273" t="str">
        <f>Planilha!A170</f>
        <v>14.21</v>
      </c>
      <c r="B171" s="327" t="str">
        <f>Planilha!B170:D170</f>
        <v>Placa fotoluminescente E1 134/134 mm - Fornecimento e Instalação</v>
      </c>
      <c r="C171" s="328">
        <f>Planilha!F170</f>
        <v>31</v>
      </c>
      <c r="D171" s="276">
        <f>Planilha!J170</f>
        <v>0</v>
      </c>
      <c r="E171" s="288"/>
      <c r="F171" s="288"/>
      <c r="G171" s="288"/>
      <c r="H171" s="288"/>
      <c r="I171" s="288"/>
      <c r="J171" s="288"/>
      <c r="K171" s="288"/>
      <c r="L171" s="288"/>
      <c r="M171" s="278">
        <f t="shared" si="24"/>
        <v>0</v>
      </c>
    </row>
    <row r="172" spans="1:13" s="269" customFormat="1" ht="24" x14ac:dyDescent="0.2">
      <c r="A172" s="273" t="str">
        <f>Planilha!A171</f>
        <v>14.22</v>
      </c>
      <c r="B172" s="324" t="str">
        <f>Planilha!B171:D171</f>
        <v>Placa de sinalizacao, fotoluminescente, 30x30 cm, em pvc , com logotipo "Alarme sonoro"- Placa E1</v>
      </c>
      <c r="C172" s="325">
        <f>Planilha!F171</f>
        <v>2</v>
      </c>
      <c r="D172" s="276">
        <f>Planilha!J171</f>
        <v>0</v>
      </c>
      <c r="E172" s="288"/>
      <c r="F172" s="288"/>
      <c r="G172" s="288"/>
      <c r="H172" s="288"/>
      <c r="I172" s="288"/>
      <c r="J172" s="288"/>
      <c r="K172" s="288"/>
      <c r="L172" s="288"/>
      <c r="M172" s="278">
        <f t="shared" si="24"/>
        <v>0</v>
      </c>
    </row>
    <row r="173" spans="1:13" s="269" customFormat="1" ht="12" x14ac:dyDescent="0.2">
      <c r="A173" s="273" t="str">
        <f>Planilha!A172</f>
        <v>14.23</v>
      </c>
      <c r="B173" s="327" t="str">
        <f>Planilha!B172:D172</f>
        <v>Placa fotoluminescente E2 190/190 mm - Fornecimento e Instalação</v>
      </c>
      <c r="C173" s="328">
        <f>Planilha!F172</f>
        <v>31</v>
      </c>
      <c r="D173" s="276">
        <f>Planilha!J172</f>
        <v>0</v>
      </c>
      <c r="E173" s="288"/>
      <c r="F173" s="288"/>
      <c r="G173" s="288"/>
      <c r="H173" s="288"/>
      <c r="I173" s="288"/>
      <c r="J173" s="288"/>
      <c r="K173" s="288"/>
      <c r="L173" s="288"/>
      <c r="M173" s="278">
        <f t="shared" si="24"/>
        <v>0</v>
      </c>
    </row>
    <row r="174" spans="1:13" s="269" customFormat="1" ht="12" x14ac:dyDescent="0.2">
      <c r="A174" s="273" t="str">
        <f>Planilha!A173</f>
        <v>14.24</v>
      </c>
      <c r="B174" s="327" t="str">
        <f>Planilha!B173:D173</f>
        <v>Placa  fotoluminescente E2 300/300 mm - Fornecimento e Instalação</v>
      </c>
      <c r="C174" s="328">
        <f>Planilha!F173</f>
        <v>2</v>
      </c>
      <c r="D174" s="276">
        <f>Planilha!J173</f>
        <v>0</v>
      </c>
      <c r="E174" s="288"/>
      <c r="F174" s="288"/>
      <c r="G174" s="288"/>
      <c r="H174" s="288"/>
      <c r="I174" s="288"/>
      <c r="J174" s="288"/>
      <c r="K174" s="288"/>
      <c r="L174" s="288"/>
      <c r="M174" s="278">
        <f t="shared" si="24"/>
        <v>0</v>
      </c>
    </row>
    <row r="175" spans="1:13" s="269" customFormat="1" ht="12" x14ac:dyDescent="0.2">
      <c r="A175" s="273" t="str">
        <f>Planilha!A174</f>
        <v>14.25</v>
      </c>
      <c r="B175" s="327" t="str">
        <f>Planilha!B174:D174</f>
        <v>Placa fotoluminescente E3 126/252 mm - Fornecimento e Instalação</v>
      </c>
      <c r="C175" s="328">
        <f>Planilha!F174</f>
        <v>2</v>
      </c>
      <c r="D175" s="276">
        <f>Planilha!J174</f>
        <v>0</v>
      </c>
      <c r="E175" s="288"/>
      <c r="F175" s="288"/>
      <c r="G175" s="288"/>
      <c r="H175" s="288"/>
      <c r="I175" s="288"/>
      <c r="J175" s="288"/>
      <c r="K175" s="288"/>
      <c r="L175" s="288"/>
      <c r="M175" s="278">
        <f t="shared" si="24"/>
        <v>0</v>
      </c>
    </row>
    <row r="176" spans="1:13" s="269" customFormat="1" ht="24" x14ac:dyDescent="0.2">
      <c r="A176" s="273" t="str">
        <f>Planilha!A175</f>
        <v>14.26</v>
      </c>
      <c r="B176" s="324" t="str">
        <f>Planilha!B175:D175</f>
        <v xml:space="preserve">	Placa de sinalizacao, fotoluminsc,38x 19cm, em pvc , com logotipo "Bombas de incêndio" - Placa E3</v>
      </c>
      <c r="C176" s="325">
        <f>Planilha!F175</f>
        <v>10</v>
      </c>
      <c r="D176" s="276">
        <f>Planilha!J175</f>
        <v>0</v>
      </c>
      <c r="E176" s="288"/>
      <c r="F176" s="288"/>
      <c r="G176" s="288"/>
      <c r="H176" s="288"/>
      <c r="I176" s="288"/>
      <c r="J176" s="288"/>
      <c r="K176" s="288"/>
      <c r="L176" s="288"/>
      <c r="M176" s="278">
        <f t="shared" si="24"/>
        <v>0</v>
      </c>
    </row>
    <row r="177" spans="1:13" s="269" customFormat="1" ht="12" x14ac:dyDescent="0.2">
      <c r="A177" s="273" t="str">
        <f>Planilha!A176</f>
        <v>14.27</v>
      </c>
      <c r="B177" s="327" t="str">
        <f>Planilha!B176:D176</f>
        <v>Placa fotoluminescente E5 300/300 mm - Fornecimento e Instalação</v>
      </c>
      <c r="C177" s="328">
        <f>Planilha!F176</f>
        <v>87</v>
      </c>
      <c r="D177" s="276">
        <f>Planilha!J176</f>
        <v>0</v>
      </c>
      <c r="E177" s="288"/>
      <c r="F177" s="288"/>
      <c r="G177" s="288"/>
      <c r="H177" s="288"/>
      <c r="I177" s="288"/>
      <c r="J177" s="288"/>
      <c r="K177" s="288"/>
      <c r="L177" s="288"/>
      <c r="M177" s="278">
        <f t="shared" si="24"/>
        <v>0</v>
      </c>
    </row>
    <row r="178" spans="1:13" s="310" customFormat="1" ht="12" x14ac:dyDescent="0.2">
      <c r="A178" s="273" t="str">
        <f>Planilha!A177</f>
        <v>14.28</v>
      </c>
      <c r="B178" s="327" t="str">
        <f>Planilha!B177:D177</f>
        <v>Placa fotoluminescente E8 190/190 mm - Fornecimento e Instalação</v>
      </c>
      <c r="C178" s="328">
        <f>Planilha!F177</f>
        <v>21</v>
      </c>
      <c r="D178" s="276">
        <f>Planilha!J177</f>
        <v>0</v>
      </c>
      <c r="E178" s="277"/>
      <c r="F178" s="277"/>
      <c r="G178" s="277"/>
      <c r="H178" s="277"/>
      <c r="I178" s="288"/>
      <c r="J178" s="288"/>
      <c r="K178" s="288"/>
      <c r="L178" s="288"/>
      <c r="M178" s="278">
        <f t="shared" si="24"/>
        <v>0</v>
      </c>
    </row>
    <row r="179" spans="1:13" s="269" customFormat="1" ht="12" x14ac:dyDescent="0.2">
      <c r="A179" s="273" t="str">
        <f>Planilha!A178</f>
        <v>14.29</v>
      </c>
      <c r="B179" s="327" t="str">
        <f>Planilha!B178:D178</f>
        <v>Placa fotoluminescente S2 316/158 mm (Direita) - Fornecimento e Instalação</v>
      </c>
      <c r="C179" s="328">
        <f>Planilha!F178</f>
        <v>48</v>
      </c>
      <c r="D179" s="276">
        <f>Planilha!J178</f>
        <v>0</v>
      </c>
      <c r="E179" s="288"/>
      <c r="F179" s="288"/>
      <c r="G179" s="288"/>
      <c r="H179" s="288"/>
      <c r="I179" s="288"/>
      <c r="J179" s="288"/>
      <c r="K179" s="288"/>
      <c r="L179" s="288"/>
      <c r="M179" s="278">
        <f t="shared" si="24"/>
        <v>0</v>
      </c>
    </row>
    <row r="180" spans="1:13" s="269" customFormat="1" ht="12" x14ac:dyDescent="0.2">
      <c r="A180" s="273" t="str">
        <f>Planilha!A179</f>
        <v>14.30</v>
      </c>
      <c r="B180" s="327" t="str">
        <f>Planilha!B179:D179</f>
        <v>Placa fotoluminescente S2 316/158 mm (Esquerda) - Fornecimento e Instalação</v>
      </c>
      <c r="C180" s="328">
        <f>Planilha!F179</f>
        <v>54</v>
      </c>
      <c r="D180" s="276">
        <f>Planilha!J179</f>
        <v>0</v>
      </c>
      <c r="E180" s="288"/>
      <c r="F180" s="288"/>
      <c r="G180" s="288"/>
      <c r="H180" s="288"/>
      <c r="I180" s="288"/>
      <c r="J180" s="288"/>
      <c r="K180" s="288"/>
      <c r="L180" s="288"/>
      <c r="M180" s="278">
        <f t="shared" si="24"/>
        <v>0</v>
      </c>
    </row>
    <row r="181" spans="1:13" s="269" customFormat="1" ht="12" x14ac:dyDescent="0.2">
      <c r="A181" s="273" t="str">
        <f>Planilha!A180</f>
        <v>14.31</v>
      </c>
      <c r="B181" s="327" t="str">
        <f>Planilha!B180:D180</f>
        <v>Placa fotoluminescente S3 140/265 mm - Fornecimento e Instalação</v>
      </c>
      <c r="C181" s="328">
        <f>Planilha!F180</f>
        <v>56</v>
      </c>
      <c r="D181" s="276">
        <f>Planilha!J180</f>
        <v>0</v>
      </c>
      <c r="E181" s="288"/>
      <c r="F181" s="288"/>
      <c r="G181" s="288"/>
      <c r="H181" s="288"/>
      <c r="I181" s="288"/>
      <c r="J181" s="288"/>
      <c r="K181" s="288"/>
      <c r="L181" s="288"/>
      <c r="M181" s="278">
        <f t="shared" si="24"/>
        <v>0</v>
      </c>
    </row>
    <row r="182" spans="1:13" s="269" customFormat="1" ht="12" x14ac:dyDescent="0.2">
      <c r="A182" s="273" t="str">
        <f>Planilha!A181</f>
        <v>14.32</v>
      </c>
      <c r="B182" s="327" t="str">
        <f>Planilha!B181:D181</f>
        <v>Placa fotoluminescente S3 158/316 mm  - Fornecimento e Instalação</v>
      </c>
      <c r="C182" s="328">
        <f>Planilha!F181</f>
        <v>79</v>
      </c>
      <c r="D182" s="276">
        <f>Planilha!J181</f>
        <v>0</v>
      </c>
      <c r="E182" s="288"/>
      <c r="F182" s="288"/>
      <c r="G182" s="288"/>
      <c r="H182" s="288"/>
      <c r="I182" s="288"/>
      <c r="J182" s="288"/>
      <c r="K182" s="288"/>
      <c r="L182" s="288"/>
      <c r="M182" s="278">
        <f t="shared" si="24"/>
        <v>0</v>
      </c>
    </row>
    <row r="183" spans="1:13" s="269" customFormat="1" ht="12" x14ac:dyDescent="0.2">
      <c r="A183" s="273" t="str">
        <f>Planilha!A182</f>
        <v>14.33</v>
      </c>
      <c r="B183" s="327" t="str">
        <f>Planilha!B182:D182</f>
        <v>Placa fotoluminescente S6 158/316 mm - Fornecimento e Instalação</v>
      </c>
      <c r="C183" s="328">
        <f>Planilha!F182</f>
        <v>1</v>
      </c>
      <c r="D183" s="276">
        <f>Planilha!J182</f>
        <v>0</v>
      </c>
      <c r="E183" s="288"/>
      <c r="F183" s="288"/>
      <c r="G183" s="288"/>
      <c r="H183" s="288"/>
      <c r="I183" s="288"/>
      <c r="J183" s="288"/>
      <c r="K183" s="288"/>
      <c r="L183" s="288"/>
      <c r="M183" s="278">
        <f t="shared" si="24"/>
        <v>0</v>
      </c>
    </row>
    <row r="184" spans="1:13" s="269" customFormat="1" ht="12" x14ac:dyDescent="0.2">
      <c r="A184" s="273" t="str">
        <f>Planilha!A183</f>
        <v>14.34</v>
      </c>
      <c r="B184" s="327" t="str">
        <f>Planilha!B183:D183</f>
        <v>Placa fotoluminescente S8 158/316 mm - Fornecimento e Instalação</v>
      </c>
      <c r="C184" s="328">
        <f>Planilha!F183</f>
        <v>7</v>
      </c>
      <c r="D184" s="276">
        <f>Planilha!J183</f>
        <v>0</v>
      </c>
      <c r="E184" s="288"/>
      <c r="F184" s="288"/>
      <c r="G184" s="288"/>
      <c r="H184" s="288"/>
      <c r="I184" s="288"/>
      <c r="J184" s="288"/>
      <c r="K184" s="288"/>
      <c r="L184" s="288"/>
      <c r="M184" s="278">
        <f t="shared" si="24"/>
        <v>0</v>
      </c>
    </row>
    <row r="185" spans="1:13" s="269" customFormat="1" ht="12" x14ac:dyDescent="0.2">
      <c r="A185" s="273" t="str">
        <f>Planilha!A184</f>
        <v>14.35</v>
      </c>
      <c r="B185" s="327" t="str">
        <f>Planilha!B184:D184</f>
        <v>Placa fotoluminescente  S9 158/316 mm - Fornecimento e Instalação</v>
      </c>
      <c r="C185" s="328">
        <f>Planilha!F184</f>
        <v>15</v>
      </c>
      <c r="D185" s="276">
        <f>Planilha!J184</f>
        <v>0</v>
      </c>
      <c r="E185" s="288"/>
      <c r="F185" s="288"/>
      <c r="G185" s="288"/>
      <c r="H185" s="288"/>
      <c r="I185" s="288"/>
      <c r="J185" s="288"/>
      <c r="K185" s="288"/>
      <c r="L185" s="288"/>
      <c r="M185" s="278">
        <f t="shared" si="24"/>
        <v>0</v>
      </c>
    </row>
    <row r="186" spans="1:13" s="269" customFormat="1" ht="12" x14ac:dyDescent="0.2">
      <c r="A186" s="273" t="str">
        <f>Planilha!A185</f>
        <v>14.36</v>
      </c>
      <c r="B186" s="327" t="str">
        <f>Planilha!B185:D185</f>
        <v>Placa fotoluminescente S14 140/265 mm - Fornecimento e Instalação</v>
      </c>
      <c r="C186" s="328">
        <f>Planilha!F185</f>
        <v>25</v>
      </c>
      <c r="D186" s="276">
        <f>Planilha!J185</f>
        <v>0</v>
      </c>
      <c r="E186" s="288"/>
      <c r="F186" s="288"/>
      <c r="G186" s="288"/>
      <c r="H186" s="288"/>
      <c r="I186" s="288"/>
      <c r="J186" s="288"/>
      <c r="K186" s="288"/>
      <c r="L186" s="288"/>
      <c r="M186" s="278">
        <f t="shared" si="24"/>
        <v>0</v>
      </c>
    </row>
    <row r="187" spans="1:13" s="269" customFormat="1" ht="12" x14ac:dyDescent="0.2">
      <c r="A187" s="273" t="str">
        <f>Planilha!A186</f>
        <v>14.37</v>
      </c>
      <c r="B187" s="327" t="str">
        <f>Planilha!B186:D186</f>
        <v>Placa fotoluminescente S14 158/316 mm - Fornecimento e Instalação</v>
      </c>
      <c r="C187" s="328">
        <f>Planilha!F186</f>
        <v>3</v>
      </c>
      <c r="D187" s="276">
        <f>Planilha!J186</f>
        <v>0</v>
      </c>
      <c r="E187" s="288"/>
      <c r="F187" s="288"/>
      <c r="G187" s="288"/>
      <c r="H187" s="288"/>
      <c r="I187" s="288"/>
      <c r="J187" s="288"/>
      <c r="K187" s="288"/>
      <c r="L187" s="288"/>
      <c r="M187" s="278">
        <f t="shared" si="24"/>
        <v>0</v>
      </c>
    </row>
    <row r="188" spans="1:13" s="310" customFormat="1" ht="12" x14ac:dyDescent="0.2">
      <c r="A188" s="273" t="str">
        <f>Planilha!A187</f>
        <v>14.38</v>
      </c>
      <c r="B188" s="327" t="str">
        <f>Planilha!B187:D187</f>
        <v>Placa fotoluminescente  S14 316/632 mm - Fornecimento e Instalação</v>
      </c>
      <c r="C188" s="328">
        <f>Planilha!F187</f>
        <v>6</v>
      </c>
      <c r="D188" s="276">
        <f>Planilha!J187</f>
        <v>0</v>
      </c>
      <c r="E188" s="277"/>
      <c r="F188" s="277"/>
      <c r="G188" s="277"/>
      <c r="H188" s="277"/>
      <c r="I188" s="288"/>
      <c r="J188" s="288"/>
      <c r="K188" s="288"/>
      <c r="L188" s="288"/>
      <c r="M188" s="278">
        <f t="shared" si="24"/>
        <v>0</v>
      </c>
    </row>
    <row r="189" spans="1:13" s="269" customFormat="1" ht="12" x14ac:dyDescent="0.2">
      <c r="A189" s="273" t="str">
        <f>Planilha!A188</f>
        <v>14.39</v>
      </c>
      <c r="B189" s="327" t="str">
        <f>Planilha!B188:D188</f>
        <v>Placa fotoluminescente  S17 134/134 mm - Fornecimento e Instalação</v>
      </c>
      <c r="C189" s="328">
        <f>Planilha!F188</f>
        <v>10</v>
      </c>
      <c r="D189" s="276">
        <f>Planilha!J188</f>
        <v>0</v>
      </c>
      <c r="E189" s="288"/>
      <c r="F189" s="288"/>
      <c r="G189" s="288"/>
      <c r="H189" s="288"/>
      <c r="I189" s="288"/>
      <c r="J189" s="288"/>
      <c r="K189" s="288"/>
      <c r="L189" s="288"/>
      <c r="M189" s="278">
        <f t="shared" si="24"/>
        <v>0</v>
      </c>
    </row>
    <row r="190" spans="1:13" s="269" customFormat="1" ht="12" x14ac:dyDescent="0.2">
      <c r="A190" s="273" t="str">
        <f>Planilha!A189</f>
        <v>14.40</v>
      </c>
      <c r="B190" s="327" t="str">
        <f>Planilha!B189:D189</f>
        <v xml:space="preserve">	Placa de proibição acrílico P1 (101 mm) - Fornecimento e Instalação</v>
      </c>
      <c r="C190" s="328">
        <f>Planilha!F189</f>
        <v>2</v>
      </c>
      <c r="D190" s="276">
        <f>Planilha!J189</f>
        <v>0</v>
      </c>
      <c r="E190" s="288"/>
      <c r="F190" s="288"/>
      <c r="G190" s="288"/>
      <c r="H190" s="288"/>
      <c r="I190" s="288"/>
      <c r="J190" s="288"/>
      <c r="K190" s="288"/>
      <c r="L190" s="288"/>
      <c r="M190" s="278">
        <f t="shared" si="24"/>
        <v>0</v>
      </c>
    </row>
    <row r="191" spans="1:13" s="269" customFormat="1" ht="12" x14ac:dyDescent="0.2">
      <c r="A191" s="273" t="str">
        <f>Planilha!A190</f>
        <v>14.41</v>
      </c>
      <c r="B191" s="327" t="str">
        <f>Planilha!B190:D190</f>
        <v xml:space="preserve">	Placa de proibição  P2 (Ø=101 mm) - Fornecimento e Instalação</v>
      </c>
      <c r="C191" s="328">
        <f>Planilha!F190</f>
        <v>2</v>
      </c>
      <c r="D191" s="276">
        <f>Planilha!J190</f>
        <v>0</v>
      </c>
      <c r="E191" s="288"/>
      <c r="F191" s="288"/>
      <c r="G191" s="288"/>
      <c r="H191" s="288"/>
      <c r="I191" s="288"/>
      <c r="J191" s="288"/>
      <c r="K191" s="288"/>
      <c r="L191" s="288"/>
      <c r="M191" s="278">
        <f t="shared" si="24"/>
        <v>0</v>
      </c>
    </row>
    <row r="192" spans="1:13" s="269" customFormat="1" ht="12" x14ac:dyDescent="0.2">
      <c r="A192" s="273" t="str">
        <f>Planilha!A191</f>
        <v>14.42</v>
      </c>
      <c r="B192" s="327" t="str">
        <f>Planilha!B191:D191</f>
        <v xml:space="preserve">	Placa de proibição P4 (Ø =101 mm) - Fornecimento e Instalação</v>
      </c>
      <c r="C192" s="328">
        <f>Planilha!F191</f>
        <v>6</v>
      </c>
      <c r="D192" s="276">
        <f>Planilha!J191</f>
        <v>0</v>
      </c>
      <c r="E192" s="288"/>
      <c r="F192" s="288"/>
      <c r="G192" s="288"/>
      <c r="H192" s="288"/>
      <c r="I192" s="288"/>
      <c r="J192" s="288"/>
      <c r="K192" s="288"/>
      <c r="L192" s="288"/>
      <c r="M192" s="278">
        <f t="shared" si="24"/>
        <v>0</v>
      </c>
    </row>
    <row r="193" spans="1:13" s="269" customFormat="1" ht="12" x14ac:dyDescent="0.2">
      <c r="A193" s="273" t="str">
        <f>Planilha!A192</f>
        <v>14.43</v>
      </c>
      <c r="B193" s="327" t="str">
        <f>Planilha!B192:D192</f>
        <v xml:space="preserve">	Placa de proibição P4 (Ø =252 mm) - Fornecimento e Instalação</v>
      </c>
      <c r="C193" s="328">
        <f>Planilha!F192</f>
        <v>3</v>
      </c>
      <c r="D193" s="276">
        <f>Planilha!J192</f>
        <v>0</v>
      </c>
      <c r="E193" s="288"/>
      <c r="F193" s="288"/>
      <c r="G193" s="288"/>
      <c r="H193" s="288"/>
      <c r="I193" s="288"/>
      <c r="J193" s="288"/>
      <c r="K193" s="288"/>
      <c r="L193" s="288"/>
      <c r="M193" s="278">
        <f t="shared" si="24"/>
        <v>0</v>
      </c>
    </row>
    <row r="194" spans="1:13" s="269" customFormat="1" ht="12" x14ac:dyDescent="0.2">
      <c r="A194" s="273" t="str">
        <f>Planilha!A193</f>
        <v>14.44</v>
      </c>
      <c r="B194" s="327" t="str">
        <f>Planilha!B193:D193</f>
        <v>Sinalização de solo E12 (1,0x1,0 m)  - Fornecimento e Instalação</v>
      </c>
      <c r="C194" s="328">
        <f>Planilha!F193</f>
        <v>23</v>
      </c>
      <c r="D194" s="276">
        <f>Planilha!J193</f>
        <v>0</v>
      </c>
      <c r="E194" s="288"/>
      <c r="F194" s="288"/>
      <c r="G194" s="288"/>
      <c r="H194" s="288"/>
      <c r="I194" s="288"/>
      <c r="J194" s="288"/>
      <c r="K194" s="288"/>
      <c r="L194" s="288"/>
      <c r="M194" s="278">
        <f>SUM(E194:L194)</f>
        <v>0</v>
      </c>
    </row>
    <row r="195" spans="1:13" s="310" customFormat="1" ht="12" x14ac:dyDescent="0.2">
      <c r="A195" s="271"/>
      <c r="B195" s="293" t="s">
        <v>6</v>
      </c>
      <c r="C195" s="294"/>
      <c r="D195" s="279">
        <f>SUM(D145:D194)</f>
        <v>0</v>
      </c>
      <c r="E195" s="281">
        <f t="shared" ref="E195:L195" si="25">SUMPRODUCT($D145:$D194,E145:E194)</f>
        <v>0</v>
      </c>
      <c r="F195" s="281">
        <f t="shared" si="25"/>
        <v>0</v>
      </c>
      <c r="G195" s="281">
        <f t="shared" si="25"/>
        <v>0</v>
      </c>
      <c r="H195" s="281">
        <f t="shared" si="25"/>
        <v>0</v>
      </c>
      <c r="I195" s="281">
        <f t="shared" si="25"/>
        <v>0</v>
      </c>
      <c r="J195" s="281">
        <f t="shared" si="25"/>
        <v>0</v>
      </c>
      <c r="K195" s="281">
        <f t="shared" si="25"/>
        <v>0</v>
      </c>
      <c r="L195" s="281">
        <f t="shared" si="25"/>
        <v>0</v>
      </c>
      <c r="M195" s="281">
        <f>SUM(E195:L195)</f>
        <v>0</v>
      </c>
    </row>
    <row r="196" spans="1:13" s="269" customFormat="1" ht="12" x14ac:dyDescent="0.2">
      <c r="A196" s="295"/>
      <c r="B196" s="296"/>
      <c r="C196" s="297"/>
      <c r="D196" s="296"/>
      <c r="E196" s="298"/>
      <c r="F196" s="298"/>
      <c r="G196" s="298"/>
      <c r="H196" s="298"/>
      <c r="I196" s="298"/>
      <c r="J196" s="298"/>
      <c r="K196" s="298"/>
      <c r="L196" s="298"/>
      <c r="M196" s="300"/>
    </row>
    <row r="197" spans="1:13" s="310" customFormat="1" ht="12" x14ac:dyDescent="0.2">
      <c r="A197" s="272" t="s">
        <v>45</v>
      </c>
      <c r="B197" s="426" t="s">
        <v>78</v>
      </c>
      <c r="C197" s="426"/>
      <c r="D197" s="426"/>
      <c r="E197" s="426"/>
      <c r="F197" s="426"/>
      <c r="G197" s="426"/>
      <c r="H197" s="426"/>
      <c r="I197" s="426"/>
      <c r="J197" s="426"/>
      <c r="K197" s="426"/>
      <c r="L197" s="426"/>
      <c r="M197" s="426"/>
    </row>
    <row r="198" spans="1:13" s="310" customFormat="1" ht="12" x14ac:dyDescent="0.2">
      <c r="A198" s="271"/>
      <c r="B198" s="293" t="str">
        <f>Planilha!B197:D197</f>
        <v>Reservatórios d'água enterrados</v>
      </c>
      <c r="C198" s="294"/>
      <c r="D198" s="293"/>
      <c r="E198" s="293"/>
      <c r="F198" s="293"/>
      <c r="G198" s="293"/>
      <c r="H198" s="293"/>
      <c r="I198" s="293"/>
      <c r="J198" s="293"/>
      <c r="K198" s="293"/>
      <c r="L198" s="293"/>
      <c r="M198" s="293"/>
    </row>
    <row r="199" spans="1:13" s="269" customFormat="1" ht="12" x14ac:dyDescent="0.2">
      <c r="A199" s="273" t="s">
        <v>46</v>
      </c>
      <c r="B199" s="274" t="str">
        <f>Planilha!B198:D198</f>
        <v>Chapisco aplicado em alvenaria e estruturas de concreto armado.</v>
      </c>
      <c r="C199" s="304">
        <f>Planilha!F198</f>
        <v>158.72199999999998</v>
      </c>
      <c r="D199" s="276">
        <f>Planilha!J198</f>
        <v>0</v>
      </c>
      <c r="E199" s="288"/>
      <c r="F199" s="288"/>
      <c r="G199" s="288"/>
      <c r="H199" s="288"/>
      <c r="I199" s="288"/>
      <c r="J199" s="288"/>
      <c r="K199" s="288"/>
      <c r="L199" s="288"/>
      <c r="M199" s="278">
        <f t="shared" ref="M199:M202" si="26">SUM(E199:L199)</f>
        <v>0</v>
      </c>
    </row>
    <row r="200" spans="1:13" s="269" customFormat="1" ht="12" x14ac:dyDescent="0.2">
      <c r="A200" s="273" t="s">
        <v>133</v>
      </c>
      <c r="B200" s="274" t="str">
        <f>Planilha!B199:D199</f>
        <v>Emboço em argamassa de cimento / cal e areia.</v>
      </c>
      <c r="C200" s="304">
        <f>Planilha!F199</f>
        <v>158.72199999999998</v>
      </c>
      <c r="D200" s="276">
        <f>Planilha!J199</f>
        <v>0</v>
      </c>
      <c r="E200" s="288"/>
      <c r="F200" s="288"/>
      <c r="G200" s="288"/>
      <c r="H200" s="288"/>
      <c r="I200" s="288"/>
      <c r="J200" s="288"/>
      <c r="K200" s="288"/>
      <c r="L200" s="288"/>
      <c r="M200" s="278">
        <f t="shared" si="26"/>
        <v>0</v>
      </c>
    </row>
    <row r="201" spans="1:13" s="269" customFormat="1" ht="24" customHeight="1" x14ac:dyDescent="0.2">
      <c r="A201" s="273" t="s">
        <v>302</v>
      </c>
      <c r="B201" s="274" t="str">
        <f>Planilha!B200:D200</f>
        <v>Reboco externo com aplicação de argamassa industrializada, preparo mecânico, aplicada manualmente em fachada com presença de vãos, espessura 5mm.</v>
      </c>
      <c r="C201" s="304">
        <f>Planilha!F200</f>
        <v>158.72199999999998</v>
      </c>
      <c r="D201" s="276">
        <f>Planilha!J200</f>
        <v>0</v>
      </c>
      <c r="E201" s="288"/>
      <c r="F201" s="288"/>
      <c r="G201" s="288"/>
      <c r="H201" s="288"/>
      <c r="I201" s="288"/>
      <c r="J201" s="288"/>
      <c r="K201" s="288"/>
      <c r="L201" s="288"/>
      <c r="M201" s="278">
        <f t="shared" si="26"/>
        <v>0</v>
      </c>
    </row>
    <row r="202" spans="1:13" s="269" customFormat="1" ht="12" x14ac:dyDescent="0.2">
      <c r="A202" s="273" t="s">
        <v>304</v>
      </c>
      <c r="B202" s="274" t="str">
        <f>Planilha!B201:D201</f>
        <v>Aplicação e lixamento de massa látex em paredes (2 demãos).</v>
      </c>
      <c r="C202" s="304">
        <f>Planilha!F201</f>
        <v>158.72199999999998</v>
      </c>
      <c r="D202" s="276">
        <f>Planilha!J201</f>
        <v>0</v>
      </c>
      <c r="E202" s="288"/>
      <c r="F202" s="288"/>
      <c r="G202" s="288"/>
      <c r="H202" s="288"/>
      <c r="I202" s="288"/>
      <c r="J202" s="288"/>
      <c r="K202" s="288"/>
      <c r="L202" s="288"/>
      <c r="M202" s="278">
        <f t="shared" si="26"/>
        <v>0</v>
      </c>
    </row>
    <row r="203" spans="1:13" s="310" customFormat="1" ht="12" x14ac:dyDescent="0.2">
      <c r="A203" s="281"/>
      <c r="B203" s="280" t="s">
        <v>6</v>
      </c>
      <c r="C203" s="281"/>
      <c r="D203" s="281">
        <f>SUM(D199:D202)</f>
        <v>0</v>
      </c>
      <c r="E203" s="281">
        <f>SUMPRODUCT($D199:$D202,E199:E202)</f>
        <v>0</v>
      </c>
      <c r="F203" s="281">
        <f t="shared" ref="F203:L203" si="27">SUMPRODUCT($D199:$D202,F199:F202)</f>
        <v>0</v>
      </c>
      <c r="G203" s="281">
        <f t="shared" si="27"/>
        <v>0</v>
      </c>
      <c r="H203" s="281">
        <f t="shared" si="27"/>
        <v>0</v>
      </c>
      <c r="I203" s="281">
        <f t="shared" si="27"/>
        <v>0</v>
      </c>
      <c r="J203" s="281">
        <f t="shared" si="27"/>
        <v>0</v>
      </c>
      <c r="K203" s="281">
        <f t="shared" si="27"/>
        <v>0</v>
      </c>
      <c r="L203" s="281">
        <f t="shared" si="27"/>
        <v>0</v>
      </c>
      <c r="M203" s="279">
        <f>SUM(E203:L203)</f>
        <v>0</v>
      </c>
    </row>
    <row r="204" spans="1:13" s="310" customFormat="1" ht="12" x14ac:dyDescent="0.2">
      <c r="A204" s="427"/>
      <c r="B204" s="428"/>
      <c r="C204" s="428"/>
      <c r="D204" s="428"/>
      <c r="E204" s="428"/>
      <c r="F204" s="428"/>
      <c r="G204" s="428"/>
      <c r="H204" s="428"/>
      <c r="I204" s="428"/>
      <c r="J204" s="428"/>
      <c r="K204" s="428"/>
      <c r="L204" s="428"/>
      <c r="M204" s="429"/>
    </row>
    <row r="205" spans="1:13" s="310" customFormat="1" ht="12" hidden="1" x14ac:dyDescent="0.2">
      <c r="A205" s="272" t="s">
        <v>47</v>
      </c>
      <c r="B205" s="426" t="s">
        <v>48</v>
      </c>
      <c r="C205" s="426"/>
      <c r="D205" s="426"/>
      <c r="E205" s="426"/>
      <c r="F205" s="426"/>
      <c r="G205" s="426"/>
      <c r="H205" s="426"/>
      <c r="I205" s="426"/>
      <c r="J205" s="426"/>
      <c r="K205" s="426"/>
      <c r="L205" s="426"/>
      <c r="M205" s="426"/>
    </row>
    <row r="206" spans="1:13" s="310" customFormat="1" ht="12" hidden="1" x14ac:dyDescent="0.2">
      <c r="A206" s="275" t="s">
        <v>49</v>
      </c>
      <c r="B206" s="274" t="str">
        <f>Planilha!B205:D205</f>
        <v>Não se aplica</v>
      </c>
      <c r="C206" s="275"/>
      <c r="D206" s="276">
        <f>Planilha!J205</f>
        <v>0</v>
      </c>
      <c r="E206" s="288"/>
      <c r="F206" s="288"/>
      <c r="G206" s="288"/>
      <c r="H206" s="288"/>
      <c r="I206" s="288"/>
      <c r="J206" s="288"/>
      <c r="K206" s="288"/>
      <c r="L206" s="288"/>
      <c r="M206" s="278">
        <f t="shared" ref="M206" si="28">SUM(E206:L206)</f>
        <v>0</v>
      </c>
    </row>
    <row r="207" spans="1:13" s="310" customFormat="1" ht="12" hidden="1" x14ac:dyDescent="0.2">
      <c r="A207" s="281"/>
      <c r="B207" s="280" t="s">
        <v>6</v>
      </c>
      <c r="C207" s="281"/>
      <c r="D207" s="281">
        <f>SUM(D206)</f>
        <v>0</v>
      </c>
      <c r="E207" s="281">
        <f>SUMPRODUCT($D204:$D206,E204:E206)</f>
        <v>0</v>
      </c>
      <c r="F207" s="281">
        <f t="shared" ref="F207:L207" si="29">SUMPRODUCT($D204:$D206,F204:F206)</f>
        <v>0</v>
      </c>
      <c r="G207" s="281">
        <f t="shared" si="29"/>
        <v>0</v>
      </c>
      <c r="H207" s="281">
        <f t="shared" si="29"/>
        <v>0</v>
      </c>
      <c r="I207" s="281">
        <f t="shared" si="29"/>
        <v>0</v>
      </c>
      <c r="J207" s="281">
        <f t="shared" si="29"/>
        <v>0</v>
      </c>
      <c r="K207" s="281">
        <f t="shared" si="29"/>
        <v>0</v>
      </c>
      <c r="L207" s="281">
        <f t="shared" si="29"/>
        <v>0</v>
      </c>
      <c r="M207" s="279">
        <f>SUM(E207:L207)</f>
        <v>0</v>
      </c>
    </row>
    <row r="208" spans="1:13" s="310" customFormat="1" ht="12" hidden="1" x14ac:dyDescent="0.2">
      <c r="A208" s="427"/>
      <c r="B208" s="428"/>
      <c r="C208" s="428"/>
      <c r="D208" s="428"/>
      <c r="E208" s="428"/>
      <c r="F208" s="428"/>
      <c r="G208" s="428"/>
      <c r="H208" s="428"/>
      <c r="I208" s="428"/>
      <c r="J208" s="428"/>
      <c r="K208" s="428"/>
      <c r="L208" s="428"/>
      <c r="M208" s="429"/>
    </row>
    <row r="209" spans="1:13" s="310" customFormat="1" ht="12" x14ac:dyDescent="0.2">
      <c r="A209" s="272" t="s">
        <v>50</v>
      </c>
      <c r="B209" s="426" t="s">
        <v>51</v>
      </c>
      <c r="C209" s="426"/>
      <c r="D209" s="426"/>
      <c r="E209" s="426"/>
      <c r="F209" s="426"/>
      <c r="G209" s="426"/>
      <c r="H209" s="426"/>
      <c r="I209" s="426"/>
      <c r="J209" s="426"/>
      <c r="K209" s="426"/>
      <c r="L209" s="426"/>
      <c r="M209" s="426"/>
    </row>
    <row r="210" spans="1:13" s="310" customFormat="1" ht="12" x14ac:dyDescent="0.2">
      <c r="A210" s="273"/>
      <c r="B210" s="305" t="str">
        <f>Planilha!B209:D209</f>
        <v xml:space="preserve">Alvenaria e Gesso </v>
      </c>
      <c r="C210" s="306">
        <f>Planilha!F209</f>
        <v>0</v>
      </c>
      <c r="D210" s="276"/>
      <c r="E210" s="277"/>
      <c r="F210" s="277"/>
      <c r="G210" s="277"/>
      <c r="H210" s="277"/>
      <c r="I210" s="277"/>
      <c r="J210" s="277"/>
      <c r="K210" s="277"/>
      <c r="L210" s="277"/>
      <c r="M210" s="278"/>
    </row>
    <row r="211" spans="1:13" s="269" customFormat="1" ht="12" x14ac:dyDescent="0.2">
      <c r="A211" s="273" t="s">
        <v>52</v>
      </c>
      <c r="B211" s="274" t="str">
        <f>Planilha!B210:D210</f>
        <v>Aplicação fundo selador acrílico em paredes de alvenaria e gesso (1 demão).</v>
      </c>
      <c r="C211" s="304">
        <f>Planilha!F210</f>
        <v>421.06800000000004</v>
      </c>
      <c r="D211" s="276">
        <f>Planilha!J210</f>
        <v>0</v>
      </c>
      <c r="E211" s="288"/>
      <c r="F211" s="288"/>
      <c r="G211" s="288"/>
      <c r="H211" s="288"/>
      <c r="I211" s="288"/>
      <c r="J211" s="288"/>
      <c r="K211" s="288"/>
      <c r="L211" s="288"/>
      <c r="M211" s="278">
        <f t="shared" ref="M211:M213" si="30">SUM(E211:L211)</f>
        <v>0</v>
      </c>
    </row>
    <row r="212" spans="1:13" s="269" customFormat="1" ht="12" x14ac:dyDescent="0.2">
      <c r="A212" s="273" t="s">
        <v>134</v>
      </c>
      <c r="B212" s="274" t="str">
        <f>Planilha!B211:D211</f>
        <v>Aplicação manual de pintura com tinta látex acrílica em teto (2 demãos).</v>
      </c>
      <c r="C212" s="304">
        <f>Planilha!F211</f>
        <v>82.5</v>
      </c>
      <c r="D212" s="276">
        <f>Planilha!J211</f>
        <v>0</v>
      </c>
      <c r="E212" s="288"/>
      <c r="F212" s="288"/>
      <c r="G212" s="288"/>
      <c r="H212" s="288"/>
      <c r="I212" s="288"/>
      <c r="J212" s="288"/>
      <c r="K212" s="288"/>
      <c r="L212" s="288"/>
      <c r="M212" s="278">
        <f t="shared" si="30"/>
        <v>0</v>
      </c>
    </row>
    <row r="213" spans="1:13" s="269" customFormat="1" ht="24" x14ac:dyDescent="0.2">
      <c r="A213" s="273" t="s">
        <v>305</v>
      </c>
      <c r="B213" s="274" t="str">
        <f>Planilha!B212:D212</f>
        <v>Aplicação manual de pintura com tinta látex acrílica em parede de alvenaria e gesso (2 demãos).</v>
      </c>
      <c r="C213" s="304">
        <f>Planilha!F212</f>
        <v>421.06800000000004</v>
      </c>
      <c r="D213" s="276">
        <f>Planilha!J212</f>
        <v>0</v>
      </c>
      <c r="E213" s="288"/>
      <c r="F213" s="288"/>
      <c r="G213" s="288"/>
      <c r="H213" s="288"/>
      <c r="I213" s="288"/>
      <c r="J213" s="288"/>
      <c r="K213" s="288"/>
      <c r="L213" s="288"/>
      <c r="M213" s="278">
        <f t="shared" si="30"/>
        <v>0</v>
      </c>
    </row>
    <row r="214" spans="1:13" s="310" customFormat="1" ht="12" x14ac:dyDescent="0.2">
      <c r="A214" s="273"/>
      <c r="B214" s="305" t="str">
        <f>Planilha!B213:D213</f>
        <v>Madeira</v>
      </c>
      <c r="C214" s="322"/>
      <c r="D214" s="276"/>
      <c r="E214" s="277"/>
      <c r="F214" s="277"/>
      <c r="G214" s="277"/>
      <c r="H214" s="277"/>
      <c r="I214" s="277"/>
      <c r="J214" s="277"/>
      <c r="K214" s="277"/>
      <c r="L214" s="277"/>
      <c r="M214" s="278"/>
    </row>
    <row r="215" spans="1:13" s="269" customFormat="1" ht="12" x14ac:dyDescent="0.2">
      <c r="A215" s="273" t="s">
        <v>307</v>
      </c>
      <c r="B215" s="274" t="str">
        <f>Planilha!B214:D214</f>
        <v>Lixamento de madeira para aplicação de fundo ou pintura.</v>
      </c>
      <c r="C215" s="344">
        <f>Planilha!F214</f>
        <v>157.5</v>
      </c>
      <c r="D215" s="276">
        <f>Planilha!J214</f>
        <v>0</v>
      </c>
      <c r="E215" s="288"/>
      <c r="F215" s="288"/>
      <c r="G215" s="288"/>
      <c r="H215" s="288"/>
      <c r="I215" s="288"/>
      <c r="J215" s="288"/>
      <c r="K215" s="288"/>
      <c r="L215" s="288"/>
      <c r="M215" s="278">
        <f t="shared" ref="M215:M216" si="31">SUM(E215:L215)</f>
        <v>0</v>
      </c>
    </row>
    <row r="216" spans="1:13" s="269" customFormat="1" ht="12" x14ac:dyDescent="0.2">
      <c r="A216" s="273" t="s">
        <v>309</v>
      </c>
      <c r="B216" s="274" t="str">
        <f>Planilha!B215:D215</f>
        <v>Pintura em verniz poliuretano incolor (3 demãos).</v>
      </c>
      <c r="C216" s="304">
        <f>Planilha!F215</f>
        <v>157.5</v>
      </c>
      <c r="D216" s="276">
        <f>Planilha!J215</f>
        <v>0</v>
      </c>
      <c r="E216" s="288"/>
      <c r="F216" s="288"/>
      <c r="G216" s="288"/>
      <c r="H216" s="288"/>
      <c r="I216" s="288"/>
      <c r="J216" s="288"/>
      <c r="K216" s="288"/>
      <c r="L216" s="288"/>
      <c r="M216" s="278">
        <f t="shared" si="31"/>
        <v>0</v>
      </c>
    </row>
    <row r="217" spans="1:13" s="310" customFormat="1" ht="12" x14ac:dyDescent="0.2">
      <c r="A217" s="273"/>
      <c r="B217" s="305" t="str">
        <f>Planilha!B216:D216</f>
        <v>Metálica</v>
      </c>
      <c r="C217" s="306">
        <f>Planilha!F216</f>
        <v>0</v>
      </c>
      <c r="D217" s="276"/>
      <c r="E217" s="277"/>
      <c r="F217" s="277"/>
      <c r="G217" s="277"/>
      <c r="H217" s="277"/>
      <c r="I217" s="277"/>
      <c r="J217" s="277"/>
      <c r="K217" s="277"/>
      <c r="L217" s="277"/>
      <c r="M217" s="278"/>
    </row>
    <row r="218" spans="1:13" s="269" customFormat="1" ht="24" x14ac:dyDescent="0.2">
      <c r="A218" s="273" t="s">
        <v>310</v>
      </c>
      <c r="B218" s="274" t="str">
        <f>Planilha!B217:D217</f>
        <v>Pintura de proteção e/ou acabamento sobre superfícies metálicas com aplicação de 01 demão de primer epóxi rico em zinco, e = 35 mi cra - R1 em  aço galvanizado de 1 1/2".</v>
      </c>
      <c r="C218" s="304">
        <f>Planilha!F217</f>
        <v>355.04938169546256</v>
      </c>
      <c r="D218" s="276">
        <f>Planilha!J217</f>
        <v>0</v>
      </c>
      <c r="E218" s="288"/>
      <c r="F218" s="288"/>
      <c r="G218" s="288"/>
      <c r="H218" s="288"/>
      <c r="I218" s="288"/>
      <c r="J218" s="288"/>
      <c r="K218" s="288"/>
      <c r="L218" s="288"/>
      <c r="M218" s="278">
        <f t="shared" ref="M218:M219" si="32">SUM(E218:L218)</f>
        <v>0</v>
      </c>
    </row>
    <row r="219" spans="1:13" s="269" customFormat="1" ht="12" x14ac:dyDescent="0.2">
      <c r="A219" s="273" t="s">
        <v>311</v>
      </c>
      <c r="B219" s="283" t="str">
        <f>Planilha!B218:D218</f>
        <v>Pintura esmalte fosco sobre superfície metálica em  aço galvanizado de 1 1/2" (2 demãos).</v>
      </c>
      <c r="C219" s="311">
        <f>Planilha!F218</f>
        <v>355.04938169546256</v>
      </c>
      <c r="D219" s="276">
        <f>Planilha!J218</f>
        <v>0</v>
      </c>
      <c r="E219" s="288"/>
      <c r="F219" s="288"/>
      <c r="G219" s="288"/>
      <c r="H219" s="288"/>
      <c r="I219" s="288"/>
      <c r="J219" s="288"/>
      <c r="K219" s="288"/>
      <c r="L219" s="288"/>
      <c r="M219" s="278">
        <f t="shared" si="32"/>
        <v>0</v>
      </c>
    </row>
    <row r="220" spans="1:13" s="310" customFormat="1" ht="12" x14ac:dyDescent="0.2">
      <c r="A220" s="281"/>
      <c r="B220" s="280" t="s">
        <v>6</v>
      </c>
      <c r="C220" s="281"/>
      <c r="D220" s="281">
        <f>SUM(D210:D219)</f>
        <v>0</v>
      </c>
      <c r="E220" s="281">
        <f t="shared" ref="E220:L220" si="33">SUMPRODUCT($D210:$D219,E210:E219)</f>
        <v>0</v>
      </c>
      <c r="F220" s="281">
        <f t="shared" si="33"/>
        <v>0</v>
      </c>
      <c r="G220" s="281">
        <f t="shared" si="33"/>
        <v>0</v>
      </c>
      <c r="H220" s="281">
        <f t="shared" si="33"/>
        <v>0</v>
      </c>
      <c r="I220" s="281">
        <f t="shared" si="33"/>
        <v>0</v>
      </c>
      <c r="J220" s="281">
        <f t="shared" si="33"/>
        <v>0</v>
      </c>
      <c r="K220" s="281">
        <f t="shared" si="33"/>
        <v>0</v>
      </c>
      <c r="L220" s="281">
        <f t="shared" si="33"/>
        <v>0</v>
      </c>
      <c r="M220" s="279">
        <f>SUM(E220:L220)</f>
        <v>0</v>
      </c>
    </row>
    <row r="221" spans="1:13" s="310" customFormat="1" ht="12" x14ac:dyDescent="0.2">
      <c r="A221" s="427"/>
      <c r="B221" s="428"/>
      <c r="C221" s="428"/>
      <c r="D221" s="428"/>
      <c r="E221" s="428"/>
      <c r="F221" s="428"/>
      <c r="G221" s="428"/>
      <c r="H221" s="428"/>
      <c r="I221" s="428"/>
      <c r="J221" s="428"/>
      <c r="K221" s="428"/>
      <c r="L221" s="428"/>
      <c r="M221" s="429"/>
    </row>
    <row r="222" spans="1:13" s="310" customFormat="1" ht="12" x14ac:dyDescent="0.2">
      <c r="A222" s="272" t="s">
        <v>53</v>
      </c>
      <c r="B222" s="426" t="s">
        <v>54</v>
      </c>
      <c r="C222" s="426"/>
      <c r="D222" s="426"/>
      <c r="E222" s="426"/>
      <c r="F222" s="426"/>
      <c r="G222" s="426"/>
      <c r="H222" s="426"/>
      <c r="I222" s="426"/>
      <c r="J222" s="426"/>
      <c r="K222" s="426"/>
      <c r="L222" s="426"/>
      <c r="M222" s="426"/>
    </row>
    <row r="223" spans="1:13" s="269" customFormat="1" ht="12" x14ac:dyDescent="0.2">
      <c r="A223" s="273" t="s">
        <v>55</v>
      </c>
      <c r="B223" s="274" t="str">
        <f>Planilha!B222:D222</f>
        <v>Barra antipânico simples sem chave para uma porta ref. MH2585 ou similar</v>
      </c>
      <c r="C223" s="304">
        <f>Planilha!F222</f>
        <v>2</v>
      </c>
      <c r="D223" s="276">
        <f>Planilha!J222</f>
        <v>0</v>
      </c>
      <c r="E223" s="288"/>
      <c r="F223" s="288"/>
      <c r="G223" s="288"/>
      <c r="H223" s="288"/>
      <c r="I223" s="288"/>
      <c r="J223" s="288"/>
      <c r="K223" s="288"/>
      <c r="L223" s="288"/>
      <c r="M223" s="278">
        <f t="shared" ref="M223:M226" si="34">SUM(E223:L223)</f>
        <v>0</v>
      </c>
    </row>
    <row r="224" spans="1:13" s="269" customFormat="1" ht="12" x14ac:dyDescent="0.2">
      <c r="A224" s="273" t="s">
        <v>313</v>
      </c>
      <c r="B224" s="274" t="str">
        <f>Planilha!B223:D223</f>
        <v xml:space="preserve">Coleta e carga </v>
      </c>
      <c r="C224" s="304">
        <f>Planilha!F223</f>
        <v>11.197050000000001</v>
      </c>
      <c r="D224" s="276">
        <f>Planilha!J223</f>
        <v>0</v>
      </c>
      <c r="E224" s="288"/>
      <c r="F224" s="288"/>
      <c r="G224" s="288"/>
      <c r="H224" s="288"/>
      <c r="I224" s="288"/>
      <c r="J224" s="288"/>
      <c r="K224" s="288"/>
      <c r="L224" s="288"/>
      <c r="M224" s="278">
        <f t="shared" si="34"/>
        <v>0</v>
      </c>
    </row>
    <row r="225" spans="1:13" s="269" customFormat="1" ht="12" x14ac:dyDescent="0.2">
      <c r="A225" s="273" t="s">
        <v>315</v>
      </c>
      <c r="B225" s="274" t="str">
        <f>Planilha!B224:D224</f>
        <v>Remoção de entulho da obra utilizando caixa coletora capacidade 5 m³</v>
      </c>
      <c r="C225" s="304">
        <f>Planilha!F224</f>
        <v>104.16600000000001</v>
      </c>
      <c r="D225" s="276">
        <f>Planilha!J224</f>
        <v>0</v>
      </c>
      <c r="E225" s="288"/>
      <c r="F225" s="288"/>
      <c r="G225" s="288"/>
      <c r="H225" s="288"/>
      <c r="I225" s="288"/>
      <c r="J225" s="288"/>
      <c r="K225" s="288"/>
      <c r="L225" s="288"/>
      <c r="M225" s="278">
        <f t="shared" si="34"/>
        <v>0</v>
      </c>
    </row>
    <row r="226" spans="1:13" s="269" customFormat="1" ht="12" x14ac:dyDescent="0.2">
      <c r="A226" s="273" t="s">
        <v>317</v>
      </c>
      <c r="B226" s="274" t="str">
        <f>Planilha!B225:D225</f>
        <v>Limpeza geral da obra.</v>
      </c>
      <c r="C226" s="304">
        <f>Planilha!F225</f>
        <v>2537.5450000000001</v>
      </c>
      <c r="D226" s="276">
        <f>Planilha!J225</f>
        <v>0</v>
      </c>
      <c r="E226" s="288"/>
      <c r="F226" s="288"/>
      <c r="G226" s="288"/>
      <c r="H226" s="288"/>
      <c r="I226" s="288"/>
      <c r="J226" s="288"/>
      <c r="K226" s="288"/>
      <c r="L226" s="288"/>
      <c r="M226" s="278">
        <f t="shared" si="34"/>
        <v>0</v>
      </c>
    </row>
    <row r="227" spans="1:13" s="310" customFormat="1" ht="12" x14ac:dyDescent="0.2">
      <c r="A227" s="281"/>
      <c r="B227" s="280" t="s">
        <v>6</v>
      </c>
      <c r="C227" s="281"/>
      <c r="D227" s="281">
        <f>SUM(D223:D226)</f>
        <v>0</v>
      </c>
      <c r="E227" s="281">
        <f>SUMPRODUCT($D223:$D226,E223:E226)</f>
        <v>0</v>
      </c>
      <c r="F227" s="281">
        <f t="shared" ref="F227:L227" si="35">SUMPRODUCT($D223:$D226,F223:F226)</f>
        <v>0</v>
      </c>
      <c r="G227" s="281">
        <f t="shared" si="35"/>
        <v>0</v>
      </c>
      <c r="H227" s="281">
        <f t="shared" si="35"/>
        <v>0</v>
      </c>
      <c r="I227" s="281">
        <f t="shared" si="35"/>
        <v>0</v>
      </c>
      <c r="J227" s="281">
        <f t="shared" si="35"/>
        <v>0</v>
      </c>
      <c r="K227" s="281">
        <f t="shared" si="35"/>
        <v>0</v>
      </c>
      <c r="L227" s="281">
        <f t="shared" si="35"/>
        <v>0</v>
      </c>
      <c r="M227" s="279">
        <f>SUM(E227:L227)</f>
        <v>0</v>
      </c>
    </row>
    <row r="228" spans="1:13" s="309" customFormat="1" ht="12" x14ac:dyDescent="0.2">
      <c r="A228" s="427"/>
      <c r="B228" s="428"/>
      <c r="C228" s="428"/>
      <c r="D228" s="428"/>
      <c r="E228" s="428"/>
      <c r="F228" s="428"/>
      <c r="G228" s="428"/>
      <c r="H228" s="428"/>
      <c r="I228" s="428"/>
      <c r="J228" s="428"/>
      <c r="K228" s="428"/>
      <c r="L228" s="428"/>
      <c r="M228" s="429"/>
    </row>
    <row r="229" spans="1:13" s="310" customFormat="1" ht="12" hidden="1" x14ac:dyDescent="0.2">
      <c r="A229" s="272" t="s">
        <v>56</v>
      </c>
      <c r="B229" s="426" t="s">
        <v>57</v>
      </c>
      <c r="C229" s="426"/>
      <c r="D229" s="426"/>
      <c r="E229" s="426"/>
      <c r="F229" s="426"/>
      <c r="G229" s="426"/>
      <c r="H229" s="426"/>
      <c r="I229" s="426"/>
      <c r="J229" s="426"/>
      <c r="K229" s="426"/>
      <c r="L229" s="426"/>
      <c r="M229" s="426"/>
    </row>
    <row r="230" spans="1:13" s="310" customFormat="1" ht="12" hidden="1" x14ac:dyDescent="0.2">
      <c r="A230" s="273" t="s">
        <v>58</v>
      </c>
      <c r="B230" s="283" t="str">
        <f>Planilha!B229:D229</f>
        <v>Não se aplica</v>
      </c>
      <c r="C230" s="273"/>
      <c r="D230" s="276">
        <f>Planilha!J229</f>
        <v>0</v>
      </c>
      <c r="E230" s="277"/>
      <c r="F230" s="277"/>
      <c r="G230" s="277"/>
      <c r="H230" s="288"/>
      <c r="I230" s="288"/>
      <c r="J230" s="277"/>
      <c r="K230" s="277"/>
      <c r="L230" s="277"/>
      <c r="M230" s="278">
        <f t="shared" ref="M230" si="36">SUM(E230:L230)</f>
        <v>0</v>
      </c>
    </row>
    <row r="231" spans="1:13" s="310" customFormat="1" ht="12" hidden="1" x14ac:dyDescent="0.2">
      <c r="A231" s="271"/>
      <c r="B231" s="293" t="s">
        <v>6</v>
      </c>
      <c r="C231" s="294"/>
      <c r="D231" s="279">
        <f>SUM(D230:D230)</f>
        <v>0</v>
      </c>
      <c r="E231" s="281">
        <f>SUMPRODUCT($D228:$D230,E228:E230)</f>
        <v>0</v>
      </c>
      <c r="F231" s="281">
        <f t="shared" ref="F231:L231" si="37">SUMPRODUCT($D228:$D230,F228:F230)</f>
        <v>0</v>
      </c>
      <c r="G231" s="281">
        <f t="shared" si="37"/>
        <v>0</v>
      </c>
      <c r="H231" s="281">
        <f t="shared" si="37"/>
        <v>0</v>
      </c>
      <c r="I231" s="281">
        <f t="shared" si="37"/>
        <v>0</v>
      </c>
      <c r="J231" s="281">
        <f t="shared" si="37"/>
        <v>0</v>
      </c>
      <c r="K231" s="281">
        <f t="shared" si="37"/>
        <v>0</v>
      </c>
      <c r="L231" s="281">
        <f t="shared" si="37"/>
        <v>0</v>
      </c>
      <c r="M231" s="279">
        <f>SUM(E231:L231)</f>
        <v>0</v>
      </c>
    </row>
    <row r="232" spans="1:13" s="310" customFormat="1" ht="12" hidden="1" x14ac:dyDescent="0.2">
      <c r="A232" s="427"/>
      <c r="B232" s="428"/>
      <c r="C232" s="428"/>
      <c r="D232" s="428"/>
      <c r="E232" s="428"/>
      <c r="F232" s="428"/>
      <c r="G232" s="428"/>
      <c r="H232" s="428"/>
      <c r="I232" s="428"/>
      <c r="J232" s="428"/>
      <c r="K232" s="428"/>
      <c r="L232" s="428"/>
      <c r="M232" s="429"/>
    </row>
    <row r="233" spans="1:13" s="310" customFormat="1" ht="12" hidden="1" x14ac:dyDescent="0.2">
      <c r="A233" s="272" t="s">
        <v>59</v>
      </c>
      <c r="B233" s="426" t="s">
        <v>60</v>
      </c>
      <c r="C233" s="426"/>
      <c r="D233" s="426"/>
      <c r="E233" s="426"/>
      <c r="F233" s="426"/>
      <c r="G233" s="426"/>
      <c r="H233" s="426"/>
      <c r="I233" s="426"/>
      <c r="J233" s="426"/>
      <c r="K233" s="426"/>
      <c r="L233" s="426"/>
      <c r="M233" s="426"/>
    </row>
    <row r="234" spans="1:13" s="310" customFormat="1" ht="12" hidden="1" x14ac:dyDescent="0.2">
      <c r="A234" s="273" t="s">
        <v>61</v>
      </c>
      <c r="B234" s="283" t="str">
        <f>Planilha!B233:D233</f>
        <v>Não se aplica</v>
      </c>
      <c r="C234" s="273"/>
      <c r="D234" s="276">
        <f>Planilha!J233</f>
        <v>0</v>
      </c>
      <c r="E234" s="277"/>
      <c r="F234" s="277"/>
      <c r="G234" s="277"/>
      <c r="H234" s="277"/>
      <c r="I234" s="277"/>
      <c r="J234" s="277"/>
      <c r="K234" s="277"/>
      <c r="L234" s="277"/>
      <c r="M234" s="278">
        <f t="shared" ref="M234" si="38">SUM(E234:L234)</f>
        <v>0</v>
      </c>
    </row>
    <row r="235" spans="1:13" s="310" customFormat="1" ht="12" hidden="1" x14ac:dyDescent="0.2">
      <c r="A235" s="271"/>
      <c r="B235" s="293" t="s">
        <v>6</v>
      </c>
      <c r="C235" s="294"/>
      <c r="D235" s="279">
        <f>D234</f>
        <v>0</v>
      </c>
      <c r="E235" s="281">
        <f>SUMPRODUCT($D232:$D234,E232:E234)</f>
        <v>0</v>
      </c>
      <c r="F235" s="281">
        <f t="shared" ref="F235:L235" si="39">SUMPRODUCT($D232:$D234,F232:F234)</f>
        <v>0</v>
      </c>
      <c r="G235" s="281">
        <f t="shared" si="39"/>
        <v>0</v>
      </c>
      <c r="H235" s="281">
        <f t="shared" si="39"/>
        <v>0</v>
      </c>
      <c r="I235" s="281">
        <f t="shared" si="39"/>
        <v>0</v>
      </c>
      <c r="J235" s="281">
        <f t="shared" si="39"/>
        <v>0</v>
      </c>
      <c r="K235" s="281">
        <f t="shared" si="39"/>
        <v>0</v>
      </c>
      <c r="L235" s="281">
        <f t="shared" si="39"/>
        <v>0</v>
      </c>
      <c r="M235" s="279">
        <f>SUM(D235:L235)</f>
        <v>0</v>
      </c>
    </row>
    <row r="236" spans="1:13" s="309" customFormat="1" ht="12" hidden="1" x14ac:dyDescent="0.2">
      <c r="A236" s="427"/>
      <c r="B236" s="428"/>
      <c r="C236" s="428"/>
      <c r="D236" s="428"/>
      <c r="E236" s="428"/>
      <c r="F236" s="428"/>
      <c r="G236" s="428"/>
      <c r="H236" s="428"/>
      <c r="I236" s="428"/>
      <c r="J236" s="428"/>
      <c r="K236" s="428"/>
      <c r="L236" s="428"/>
      <c r="M236" s="429"/>
    </row>
    <row r="237" spans="1:13" s="310" customFormat="1" ht="12" x14ac:dyDescent="0.2">
      <c r="A237" s="272" t="s">
        <v>62</v>
      </c>
      <c r="B237" s="426" t="s">
        <v>184</v>
      </c>
      <c r="C237" s="426"/>
      <c r="D237" s="426"/>
      <c r="E237" s="426"/>
      <c r="F237" s="426"/>
      <c r="G237" s="426"/>
      <c r="H237" s="426"/>
      <c r="I237" s="426"/>
      <c r="J237" s="426"/>
      <c r="K237" s="426"/>
      <c r="L237" s="426"/>
      <c r="M237" s="426"/>
    </row>
    <row r="238" spans="1:13" s="269" customFormat="1" ht="24" x14ac:dyDescent="0.2">
      <c r="A238" s="273" t="s">
        <v>64</v>
      </c>
      <c r="B238" s="274" t="str">
        <f>Planilha!B237:D237</f>
        <v>Gestão da obra (administração da obra, gestão de RH, segurança do trabalho, manutenção de equipamentos)</v>
      </c>
      <c r="C238" s="304">
        <f>Planilha!F237</f>
        <v>8</v>
      </c>
      <c r="D238" s="276">
        <f>Planilha!J237</f>
        <v>0</v>
      </c>
      <c r="E238" s="329"/>
      <c r="F238" s="329"/>
      <c r="G238" s="329"/>
      <c r="H238" s="329"/>
      <c r="I238" s="329"/>
      <c r="J238" s="329"/>
      <c r="K238" s="329"/>
      <c r="L238" s="329"/>
      <c r="M238" s="278">
        <f t="shared" ref="M238" si="40">SUM(E238:L238)</f>
        <v>0</v>
      </c>
    </row>
    <row r="239" spans="1:13" s="310" customFormat="1" ht="12" x14ac:dyDescent="0.2">
      <c r="A239" s="281"/>
      <c r="B239" s="280" t="s">
        <v>6</v>
      </c>
      <c r="C239" s="281"/>
      <c r="D239" s="281">
        <f>SUM(D238)</f>
        <v>0</v>
      </c>
      <c r="E239" s="281">
        <f>SUMPRODUCT($D236:$D238,E236:E238)</f>
        <v>0</v>
      </c>
      <c r="F239" s="281">
        <f t="shared" ref="F239:L239" si="41">SUMPRODUCT($D236:$D238,F236:F238)</f>
        <v>0</v>
      </c>
      <c r="G239" s="281">
        <f t="shared" si="41"/>
        <v>0</v>
      </c>
      <c r="H239" s="281">
        <f t="shared" si="41"/>
        <v>0</v>
      </c>
      <c r="I239" s="281">
        <f t="shared" si="41"/>
        <v>0</v>
      </c>
      <c r="J239" s="281">
        <f t="shared" si="41"/>
        <v>0</v>
      </c>
      <c r="K239" s="281">
        <f t="shared" si="41"/>
        <v>0</v>
      </c>
      <c r="L239" s="281">
        <f t="shared" si="41"/>
        <v>0</v>
      </c>
      <c r="M239" s="279">
        <f>SUM(E239:L239)</f>
        <v>0</v>
      </c>
    </row>
    <row r="240" spans="1:13" s="310" customFormat="1" ht="12" x14ac:dyDescent="0.2">
      <c r="A240" s="431"/>
      <c r="B240" s="432"/>
      <c r="C240" s="432"/>
      <c r="D240" s="432"/>
      <c r="E240" s="432"/>
      <c r="F240" s="432"/>
      <c r="G240" s="432"/>
      <c r="H240" s="432"/>
      <c r="I240" s="432"/>
      <c r="J240" s="432"/>
      <c r="K240" s="432"/>
      <c r="L240" s="432"/>
      <c r="M240" s="433"/>
    </row>
    <row r="241" spans="1:13" s="310" customFormat="1" ht="12" hidden="1" x14ac:dyDescent="0.2">
      <c r="A241" s="272" t="s">
        <v>65</v>
      </c>
      <c r="B241" s="426" t="s">
        <v>66</v>
      </c>
      <c r="C241" s="426"/>
      <c r="D241" s="426"/>
      <c r="E241" s="426"/>
      <c r="F241" s="426"/>
      <c r="G241" s="426"/>
      <c r="H241" s="426"/>
      <c r="I241" s="426"/>
      <c r="J241" s="426"/>
      <c r="K241" s="426"/>
      <c r="L241" s="426"/>
      <c r="M241" s="426"/>
    </row>
    <row r="242" spans="1:13" s="330" customFormat="1" ht="12" hidden="1" x14ac:dyDescent="0.2">
      <c r="A242" s="275" t="s">
        <v>67</v>
      </c>
      <c r="B242" s="283" t="str">
        <f>Planilha!B241:D241</f>
        <v>Não se aplica</v>
      </c>
      <c r="C242" s="273"/>
      <c r="D242" s="276">
        <f>Planilha!J241</f>
        <v>0</v>
      </c>
      <c r="E242" s="288"/>
      <c r="F242" s="288"/>
      <c r="G242" s="288"/>
      <c r="H242" s="288"/>
      <c r="I242" s="288"/>
      <c r="J242" s="288"/>
      <c r="K242" s="288"/>
      <c r="L242" s="288"/>
      <c r="M242" s="278">
        <f t="shared" ref="M242" si="42">SUM(E242:L242)</f>
        <v>0</v>
      </c>
    </row>
    <row r="243" spans="1:13" s="269" customFormat="1" ht="12" hidden="1" x14ac:dyDescent="0.2">
      <c r="A243" s="281"/>
      <c r="B243" s="331" t="s">
        <v>6</v>
      </c>
      <c r="C243" s="281"/>
      <c r="D243" s="281">
        <f>SUM(D242)</f>
        <v>0</v>
      </c>
      <c r="E243" s="281">
        <f>SUMPRODUCT($D240:$D242,E240:E242)</f>
        <v>0</v>
      </c>
      <c r="F243" s="281">
        <f t="shared" ref="F243:L243" si="43">SUMPRODUCT($D240:$D242,F240:F242)</f>
        <v>0</v>
      </c>
      <c r="G243" s="281">
        <f t="shared" si="43"/>
        <v>0</v>
      </c>
      <c r="H243" s="281">
        <f t="shared" si="43"/>
        <v>0</v>
      </c>
      <c r="I243" s="281">
        <f t="shared" si="43"/>
        <v>0</v>
      </c>
      <c r="J243" s="281">
        <f t="shared" si="43"/>
        <v>0</v>
      </c>
      <c r="K243" s="281">
        <f t="shared" si="43"/>
        <v>0</v>
      </c>
      <c r="L243" s="281">
        <f t="shared" si="43"/>
        <v>0</v>
      </c>
      <c r="M243" s="279">
        <f>SUM(E243:L243)</f>
        <v>0</v>
      </c>
    </row>
    <row r="244" spans="1:13" hidden="1" x14ac:dyDescent="0.2">
      <c r="A244" s="427"/>
      <c r="B244" s="428"/>
      <c r="C244" s="428"/>
      <c r="D244" s="428"/>
      <c r="E244" s="428"/>
      <c r="F244" s="428"/>
      <c r="G244" s="428"/>
      <c r="H244" s="428"/>
      <c r="I244" s="428"/>
      <c r="J244" s="428"/>
      <c r="K244" s="428"/>
      <c r="L244" s="428"/>
      <c r="M244" s="429"/>
    </row>
    <row r="245" spans="1:13" hidden="1" x14ac:dyDescent="0.2">
      <c r="A245" s="272" t="s">
        <v>68</v>
      </c>
      <c r="B245" s="426" t="s">
        <v>185</v>
      </c>
      <c r="C245" s="426"/>
      <c r="D245" s="426"/>
      <c r="E245" s="426"/>
      <c r="F245" s="426"/>
      <c r="G245" s="426"/>
      <c r="H245" s="426"/>
      <c r="I245" s="426"/>
      <c r="J245" s="426"/>
      <c r="K245" s="426"/>
      <c r="L245" s="426"/>
      <c r="M245" s="426"/>
    </row>
    <row r="246" spans="1:13" hidden="1" x14ac:dyDescent="0.2">
      <c r="A246" s="275" t="s">
        <v>70</v>
      </c>
      <c r="B246" s="283" t="str">
        <f>Planilha!B245:D245</f>
        <v>Não se aplica</v>
      </c>
      <c r="C246" s="273"/>
      <c r="D246" s="276">
        <f>Planilha!J245</f>
        <v>0</v>
      </c>
      <c r="E246" s="288"/>
      <c r="F246" s="288"/>
      <c r="G246" s="288"/>
      <c r="H246" s="288"/>
      <c r="I246" s="288"/>
      <c r="J246" s="288"/>
      <c r="K246" s="288"/>
      <c r="L246" s="288"/>
      <c r="M246" s="278">
        <f t="shared" ref="M246" si="44">SUM(E246:L246)</f>
        <v>0</v>
      </c>
    </row>
    <row r="247" spans="1:13" hidden="1" x14ac:dyDescent="0.2">
      <c r="A247" s="281"/>
      <c r="B247" s="331" t="s">
        <v>6</v>
      </c>
      <c r="C247" s="281"/>
      <c r="D247" s="281">
        <f>SUM(D246:D246)</f>
        <v>0</v>
      </c>
      <c r="E247" s="281">
        <f>SUMPRODUCT($D244:$D246,E244:E246)</f>
        <v>0</v>
      </c>
      <c r="F247" s="281">
        <f t="shared" ref="F247:L247" si="45">SUMPRODUCT($D244:$D246,F244:F246)</f>
        <v>0</v>
      </c>
      <c r="G247" s="281">
        <f t="shared" si="45"/>
        <v>0</v>
      </c>
      <c r="H247" s="281">
        <f t="shared" si="45"/>
        <v>0</v>
      </c>
      <c r="I247" s="281">
        <f t="shared" si="45"/>
        <v>0</v>
      </c>
      <c r="J247" s="281">
        <f t="shared" si="45"/>
        <v>0</v>
      </c>
      <c r="K247" s="281">
        <f t="shared" si="45"/>
        <v>0</v>
      </c>
      <c r="L247" s="281">
        <f t="shared" si="45"/>
        <v>0</v>
      </c>
      <c r="M247" s="279">
        <f>SUM(E247:L247)</f>
        <v>0</v>
      </c>
    </row>
    <row r="248" spans="1:13" hidden="1" x14ac:dyDescent="0.2">
      <c r="A248" s="281"/>
      <c r="B248" s="331"/>
      <c r="C248" s="281"/>
      <c r="D248" s="281"/>
      <c r="E248" s="281"/>
      <c r="F248" s="281"/>
      <c r="G248" s="281"/>
      <c r="H248" s="281"/>
      <c r="I248" s="281"/>
      <c r="J248" s="281"/>
      <c r="K248" s="281"/>
      <c r="L248" s="281"/>
      <c r="M248" s="279"/>
    </row>
    <row r="249" spans="1:13" x14ac:dyDescent="0.2">
      <c r="A249" s="272" t="s">
        <v>71</v>
      </c>
      <c r="B249" s="426" t="s">
        <v>154</v>
      </c>
      <c r="C249" s="426"/>
      <c r="D249" s="426"/>
      <c r="E249" s="426"/>
      <c r="F249" s="426"/>
      <c r="G249" s="426"/>
      <c r="H249" s="426"/>
      <c r="I249" s="426"/>
      <c r="J249" s="426"/>
      <c r="K249" s="426"/>
      <c r="L249" s="426"/>
      <c r="M249" s="426"/>
    </row>
    <row r="250" spans="1:13" s="269" customFormat="1" ht="24" x14ac:dyDescent="0.2">
      <c r="A250" s="273" t="s">
        <v>72</v>
      </c>
      <c r="B250" s="274" t="str">
        <f>Planilha!B249:D249</f>
        <v>Argamassa traço 1:3 (em volume de cimento e areia média úmida) para contrapiso, preparo mecânico com betoneira 400 L.</v>
      </c>
      <c r="C250" s="304">
        <f>Planilha!F249</f>
        <v>1.0989</v>
      </c>
      <c r="D250" s="276">
        <f>Planilha!J249</f>
        <v>0</v>
      </c>
      <c r="E250" s="288"/>
      <c r="F250" s="288"/>
      <c r="G250" s="288"/>
      <c r="H250" s="288"/>
      <c r="I250" s="285"/>
      <c r="J250" s="285"/>
      <c r="K250" s="288"/>
      <c r="L250" s="288"/>
      <c r="M250" s="278">
        <f t="shared" ref="M250" si="46">SUM(E250:L250)</f>
        <v>0</v>
      </c>
    </row>
    <row r="251" spans="1:13" s="268" customFormat="1" ht="12" x14ac:dyDescent="0.2">
      <c r="A251" s="281"/>
      <c r="B251" s="331" t="s">
        <v>6</v>
      </c>
      <c r="C251" s="281"/>
      <c r="D251" s="281">
        <f>SUM(D250:D250)</f>
        <v>0</v>
      </c>
      <c r="E251" s="281">
        <f>SUMPRODUCT($D249:$D250,E249:E250)</f>
        <v>0</v>
      </c>
      <c r="F251" s="281">
        <f t="shared" ref="F251:L251" si="47">SUMPRODUCT($D249:$D250,F249:F250)</f>
        <v>0</v>
      </c>
      <c r="G251" s="281">
        <f t="shared" si="47"/>
        <v>0</v>
      </c>
      <c r="H251" s="281">
        <f t="shared" si="47"/>
        <v>0</v>
      </c>
      <c r="I251" s="281">
        <f t="shared" si="47"/>
        <v>0</v>
      </c>
      <c r="J251" s="281">
        <f t="shared" si="47"/>
        <v>0</v>
      </c>
      <c r="K251" s="281">
        <f t="shared" si="47"/>
        <v>0</v>
      </c>
      <c r="L251" s="281">
        <f t="shared" si="47"/>
        <v>0</v>
      </c>
      <c r="M251" s="279">
        <f>SUM(E251:L251)</f>
        <v>0</v>
      </c>
    </row>
    <row r="252" spans="1:13" s="268" customFormat="1" ht="12" x14ac:dyDescent="0.2">
      <c r="A252" s="427"/>
      <c r="B252" s="428"/>
      <c r="C252" s="428"/>
      <c r="D252" s="428"/>
      <c r="E252" s="428"/>
      <c r="F252" s="428"/>
      <c r="G252" s="428"/>
      <c r="H252" s="428"/>
      <c r="I252" s="428"/>
      <c r="J252" s="428"/>
      <c r="K252" s="428"/>
      <c r="L252" s="428"/>
      <c r="M252" s="429"/>
    </row>
    <row r="253" spans="1:13" s="268" customFormat="1" ht="12" x14ac:dyDescent="0.2">
      <c r="A253" s="272" t="s">
        <v>73</v>
      </c>
      <c r="B253" s="426" t="str">
        <f>Planilha!B252</f>
        <v>INSTALAÇÕES ESPECIAIS (SOM, ALARME, CFTV, DENTRE OUTROS)</v>
      </c>
      <c r="C253" s="426"/>
      <c r="D253" s="426"/>
      <c r="E253" s="426"/>
      <c r="F253" s="426"/>
      <c r="G253" s="426"/>
      <c r="H253" s="426"/>
      <c r="I253" s="426"/>
      <c r="J253" s="426"/>
      <c r="K253" s="426"/>
      <c r="L253" s="426"/>
      <c r="M253" s="426"/>
    </row>
    <row r="254" spans="1:13" s="268" customFormat="1" ht="12" x14ac:dyDescent="0.2">
      <c r="A254" s="271"/>
      <c r="B254" s="293" t="str">
        <f>Planilha!B253:D253</f>
        <v>Alarme e detecção de incêndio</v>
      </c>
      <c r="C254" s="294"/>
      <c r="D254" s="293"/>
      <c r="E254" s="293"/>
      <c r="F254" s="293"/>
      <c r="G254" s="293"/>
      <c r="H254" s="293"/>
      <c r="I254" s="293"/>
      <c r="J254" s="293"/>
      <c r="K254" s="293"/>
      <c r="L254" s="293"/>
      <c r="M254" s="293"/>
    </row>
    <row r="255" spans="1:13" s="268" customFormat="1" ht="12" x14ac:dyDescent="0.2">
      <c r="A255" s="321" t="str">
        <f>Planilha!A254</f>
        <v>25.1</v>
      </c>
      <c r="B255" s="324" t="str">
        <f>Planilha!B254:D254</f>
        <v>Sirene aúdiovisual endereçavel, 120db, para alarme de incêndio</v>
      </c>
      <c r="C255" s="325">
        <f>Planilha!F254</f>
        <v>29</v>
      </c>
      <c r="D255" s="323">
        <f>Planilha!J254</f>
        <v>0</v>
      </c>
      <c r="E255" s="288"/>
      <c r="F255" s="288"/>
      <c r="G255" s="288"/>
      <c r="H255" s="288"/>
      <c r="I255" s="288"/>
      <c r="J255" s="288"/>
      <c r="K255" s="288"/>
      <c r="L255" s="288"/>
      <c r="M255" s="278">
        <f t="shared" ref="M255:M259" si="48">SUM(E255:L255)</f>
        <v>0</v>
      </c>
    </row>
    <row r="256" spans="1:13" s="268" customFormat="1" ht="12" x14ac:dyDescent="0.2">
      <c r="A256" s="321" t="str">
        <f>Planilha!A255</f>
        <v>25.2</v>
      </c>
      <c r="B256" s="324" t="str">
        <f>Planilha!B255:D255</f>
        <v>Acionador manual (botoeira) tipo quebra-vidro, p/instal. Incendio</v>
      </c>
      <c r="C256" s="325">
        <f>Planilha!F255</f>
        <v>30</v>
      </c>
      <c r="D256" s="323">
        <f>Planilha!J255</f>
        <v>0</v>
      </c>
      <c r="E256" s="288"/>
      <c r="F256" s="288"/>
      <c r="G256" s="288"/>
      <c r="H256" s="288"/>
      <c r="I256" s="288"/>
      <c r="J256" s="288"/>
      <c r="K256" s="288"/>
      <c r="L256" s="288"/>
      <c r="M256" s="278">
        <f t="shared" si="48"/>
        <v>0</v>
      </c>
    </row>
    <row r="257" spans="1:13" s="268" customFormat="1" ht="12" x14ac:dyDescent="0.2">
      <c r="A257" s="321" t="str">
        <f>Planilha!A256</f>
        <v>25.3</v>
      </c>
      <c r="B257" s="324" t="str">
        <f>Planilha!B256:D256</f>
        <v>Cabo blindado para alarme e detecção de incêncio 4 x 1,5mm²</v>
      </c>
      <c r="C257" s="325">
        <f>Planilha!F256</f>
        <v>639.11000000000013</v>
      </c>
      <c r="D257" s="323">
        <f>Planilha!J256</f>
        <v>0</v>
      </c>
      <c r="E257" s="288"/>
      <c r="F257" s="288"/>
      <c r="G257" s="288"/>
      <c r="H257" s="288"/>
      <c r="I257" s="288"/>
      <c r="J257" s="288"/>
      <c r="K257" s="288"/>
      <c r="L257" s="288"/>
      <c r="M257" s="278">
        <f t="shared" si="48"/>
        <v>0</v>
      </c>
    </row>
    <row r="258" spans="1:13" s="268" customFormat="1" ht="12" x14ac:dyDescent="0.2">
      <c r="A258" s="321" t="str">
        <f>Planilha!A257</f>
        <v>25.4</v>
      </c>
      <c r="B258" s="324" t="str">
        <f>Planilha!B257:D257</f>
        <v xml:space="preserve">Painel repetidor do sistema de alarme </v>
      </c>
      <c r="C258" s="325">
        <f>Planilha!F257</f>
        <v>8</v>
      </c>
      <c r="D258" s="323">
        <f>Planilha!J257</f>
        <v>0</v>
      </c>
      <c r="E258" s="288"/>
      <c r="F258" s="288"/>
      <c r="G258" s="288"/>
      <c r="H258" s="288"/>
      <c r="I258" s="288"/>
      <c r="J258" s="288"/>
      <c r="K258" s="288"/>
      <c r="L258" s="288"/>
      <c r="M258" s="278">
        <f t="shared" si="48"/>
        <v>0</v>
      </c>
    </row>
    <row r="259" spans="1:13" s="268" customFormat="1" ht="24" x14ac:dyDescent="0.2">
      <c r="A259" s="321" t="str">
        <f>Planilha!A258</f>
        <v>25.5</v>
      </c>
      <c r="B259" s="324" t="str">
        <f>Planilha!B258:D258</f>
        <v>Central de alarme endereçável de incêndio com sistema p/ até 250 dispositivoss, marcal Verin ou similar, Modelo VRE-250 c/ bateria de 12V e 7Amperes</v>
      </c>
      <c r="C259" s="325">
        <f>Planilha!F258</f>
        <v>1</v>
      </c>
      <c r="D259" s="323">
        <f>Planilha!J258</f>
        <v>0</v>
      </c>
      <c r="E259" s="288"/>
      <c r="F259" s="288"/>
      <c r="G259" s="288"/>
      <c r="H259" s="288"/>
      <c r="I259" s="288"/>
      <c r="J259" s="288"/>
      <c r="K259" s="288"/>
      <c r="L259" s="288"/>
      <c r="M259" s="278">
        <f t="shared" si="48"/>
        <v>0</v>
      </c>
    </row>
    <row r="260" spans="1:13" s="268" customFormat="1" ht="12" x14ac:dyDescent="0.2">
      <c r="A260" s="271"/>
      <c r="B260" s="293" t="s">
        <v>6</v>
      </c>
      <c r="C260" s="294"/>
      <c r="D260" s="279">
        <f>SUM(D254:D259)</f>
        <v>0</v>
      </c>
      <c r="E260" s="281">
        <f t="shared" ref="E260:L260" si="49">SUMPRODUCT($D253:$D259,E253:E259)</f>
        <v>0</v>
      </c>
      <c r="F260" s="281">
        <f t="shared" si="49"/>
        <v>0</v>
      </c>
      <c r="G260" s="281">
        <f t="shared" si="49"/>
        <v>0</v>
      </c>
      <c r="H260" s="281">
        <f t="shared" si="49"/>
        <v>0</v>
      </c>
      <c r="I260" s="281">
        <f t="shared" si="49"/>
        <v>0</v>
      </c>
      <c r="J260" s="281">
        <f t="shared" si="49"/>
        <v>0</v>
      </c>
      <c r="K260" s="281">
        <f t="shared" si="49"/>
        <v>0</v>
      </c>
      <c r="L260" s="281">
        <f t="shared" si="49"/>
        <v>0</v>
      </c>
      <c r="M260" s="279">
        <f>SUM(E260:L260)</f>
        <v>0</v>
      </c>
    </row>
    <row r="261" spans="1:13" s="268" customFormat="1" ht="12" x14ac:dyDescent="0.2">
      <c r="A261" s="427"/>
      <c r="B261" s="428"/>
      <c r="C261" s="428"/>
      <c r="D261" s="428"/>
      <c r="E261" s="428"/>
      <c r="F261" s="428"/>
      <c r="G261" s="428"/>
      <c r="H261" s="428"/>
      <c r="I261" s="428"/>
      <c r="J261" s="428"/>
      <c r="K261" s="428"/>
      <c r="L261" s="428"/>
      <c r="M261" s="429"/>
    </row>
    <row r="262" spans="1:13" s="268" customFormat="1" ht="12" x14ac:dyDescent="0.2">
      <c r="A262" s="430" t="s">
        <v>155</v>
      </c>
      <c r="B262" s="430"/>
      <c r="C262" s="272"/>
      <c r="D262" s="332">
        <f t="shared" ref="D262:L262" si="50">SUM(D260,D251,D247,D243,D239,D235,D231,D227,D220,D207,D203,D195,D141,D136,D110,D106,D81,D77,D62,D52,D46,D42,D36,D29,D20)</f>
        <v>0</v>
      </c>
      <c r="E262" s="333">
        <f t="shared" si="50"/>
        <v>0</v>
      </c>
      <c r="F262" s="333">
        <f t="shared" si="50"/>
        <v>0</v>
      </c>
      <c r="G262" s="333">
        <f t="shared" si="50"/>
        <v>0</v>
      </c>
      <c r="H262" s="333">
        <f t="shared" si="50"/>
        <v>0</v>
      </c>
      <c r="I262" s="333">
        <f t="shared" si="50"/>
        <v>0</v>
      </c>
      <c r="J262" s="333">
        <f t="shared" si="50"/>
        <v>0</v>
      </c>
      <c r="K262" s="333">
        <f t="shared" si="50"/>
        <v>0</v>
      </c>
      <c r="L262" s="333">
        <f t="shared" si="50"/>
        <v>0</v>
      </c>
      <c r="M262" s="332">
        <f>SUM(E262:L262)</f>
        <v>0</v>
      </c>
    </row>
    <row r="263" spans="1:13" s="268" customFormat="1" ht="12" x14ac:dyDescent="0.2">
      <c r="A263" s="297"/>
      <c r="B263" s="334"/>
      <c r="C263" s="335"/>
      <c r="D263" s="336"/>
      <c r="E263" s="337" t="e">
        <f t="shared" ref="E263:L263" si="51">E262/$D262</f>
        <v>#DIV/0!</v>
      </c>
      <c r="F263" s="337" t="e">
        <f t="shared" si="51"/>
        <v>#DIV/0!</v>
      </c>
      <c r="G263" s="337" t="e">
        <f t="shared" si="51"/>
        <v>#DIV/0!</v>
      </c>
      <c r="H263" s="337" t="e">
        <f t="shared" si="51"/>
        <v>#DIV/0!</v>
      </c>
      <c r="I263" s="337" t="e">
        <f t="shared" si="51"/>
        <v>#DIV/0!</v>
      </c>
      <c r="J263" s="337" t="e">
        <f t="shared" si="51"/>
        <v>#DIV/0!</v>
      </c>
      <c r="K263" s="337" t="e">
        <f t="shared" si="51"/>
        <v>#DIV/0!</v>
      </c>
      <c r="L263" s="337" t="e">
        <f t="shared" si="51"/>
        <v>#DIV/0!</v>
      </c>
      <c r="M263" s="338" t="e">
        <f>SUM(E263:L263)</f>
        <v>#DIV/0!</v>
      </c>
    </row>
    <row r="264" spans="1:13" s="268" customFormat="1" ht="12" x14ac:dyDescent="0.2">
      <c r="A264" s="339"/>
      <c r="B264" s="339"/>
      <c r="C264" s="339"/>
      <c r="D264" s="340"/>
      <c r="E264" s="341"/>
      <c r="F264" s="342"/>
      <c r="G264" s="342"/>
      <c r="H264" s="342"/>
      <c r="I264" s="342"/>
      <c r="J264" s="342"/>
      <c r="K264" s="342"/>
      <c r="L264" s="342"/>
    </row>
    <row r="265" spans="1:13" s="268" customFormat="1" ht="12" customHeight="1" x14ac:dyDescent="0.2">
      <c r="A265" s="339"/>
      <c r="B265" s="339"/>
      <c r="C265" s="339"/>
      <c r="D265" s="340"/>
      <c r="E265" s="341"/>
      <c r="F265" s="342"/>
      <c r="G265" s="342"/>
      <c r="H265" s="342"/>
      <c r="I265" s="342"/>
      <c r="J265" s="342"/>
      <c r="K265" s="342"/>
      <c r="L265" s="342"/>
    </row>
    <row r="266" spans="1:13" s="211" customFormat="1" ht="30" customHeight="1" thickBot="1" x14ac:dyDescent="0.25">
      <c r="A266" s="221"/>
      <c r="B266" s="222" t="s">
        <v>511</v>
      </c>
      <c r="C266" s="420"/>
      <c r="D266" s="420"/>
      <c r="E266" s="223"/>
      <c r="F266" s="223"/>
      <c r="G266" s="224" t="s">
        <v>512</v>
      </c>
      <c r="H266" s="421"/>
      <c r="I266" s="421"/>
      <c r="J266" s="225"/>
    </row>
    <row r="267" spans="1:13" s="211" customFormat="1" ht="30" customHeight="1" thickBot="1" x14ac:dyDescent="0.25">
      <c r="A267" s="221"/>
      <c r="B267" s="222" t="s">
        <v>513</v>
      </c>
      <c r="C267" s="422"/>
      <c r="D267" s="422"/>
      <c r="E267" s="223"/>
      <c r="F267" s="223"/>
      <c r="G267" s="224"/>
      <c r="H267" s="226"/>
      <c r="I267" s="226"/>
      <c r="J267" s="227"/>
    </row>
    <row r="268" spans="1:13" s="211" customFormat="1" ht="30" customHeight="1" thickBot="1" x14ac:dyDescent="0.25">
      <c r="A268" s="221"/>
      <c r="B268" s="224" t="s">
        <v>514</v>
      </c>
      <c r="C268" s="422"/>
      <c r="D268" s="422"/>
      <c r="E268" s="223"/>
      <c r="F268" s="223"/>
      <c r="G268" s="224" t="s">
        <v>515</v>
      </c>
      <c r="H268" s="421"/>
      <c r="I268" s="421"/>
      <c r="J268" s="227"/>
    </row>
    <row r="269" spans="1:13" s="211" customFormat="1" ht="15" customHeight="1" x14ac:dyDescent="0.2">
      <c r="A269" s="221"/>
      <c r="B269" s="221"/>
      <c r="C269" s="227"/>
      <c r="D269" s="227"/>
      <c r="E269" s="227"/>
      <c r="F269" s="227"/>
      <c r="G269" s="227"/>
      <c r="H269" s="227"/>
      <c r="I269" s="227"/>
      <c r="J269" s="227"/>
    </row>
    <row r="270" spans="1:13" s="211" customFormat="1" ht="129.94999999999999" customHeight="1" x14ac:dyDescent="0.2">
      <c r="A270" s="423" t="s">
        <v>516</v>
      </c>
      <c r="B270" s="424"/>
      <c r="C270" s="424"/>
      <c r="D270" s="424"/>
      <c r="E270" s="424"/>
      <c r="F270" s="424"/>
      <c r="G270" s="424"/>
      <c r="H270" s="424"/>
      <c r="I270" s="424"/>
      <c r="J270" s="424"/>
    </row>
    <row r="271" spans="1:13" s="268" customFormat="1" ht="12" x14ac:dyDescent="0.2">
      <c r="A271" s="339"/>
      <c r="B271" s="339"/>
      <c r="C271" s="339"/>
      <c r="D271" s="340"/>
      <c r="E271" s="343"/>
      <c r="F271" s="339"/>
      <c r="G271" s="339"/>
      <c r="H271" s="339"/>
      <c r="I271" s="339"/>
      <c r="J271" s="339"/>
      <c r="K271" s="339"/>
      <c r="L271" s="339"/>
    </row>
    <row r="272" spans="1:13" s="268" customFormat="1" ht="12" x14ac:dyDescent="0.2">
      <c r="A272" s="339"/>
      <c r="B272" s="339"/>
      <c r="C272" s="339"/>
      <c r="D272" s="340"/>
      <c r="E272" s="343"/>
      <c r="F272" s="339"/>
      <c r="G272" s="339"/>
      <c r="H272" s="339"/>
      <c r="I272" s="339"/>
      <c r="J272" s="339"/>
      <c r="K272" s="339"/>
      <c r="L272" s="339"/>
    </row>
    <row r="273" spans="1:12" s="268" customFormat="1" ht="12" x14ac:dyDescent="0.2">
      <c r="A273" s="339"/>
      <c r="B273" s="339"/>
      <c r="C273" s="339"/>
      <c r="D273" s="340"/>
      <c r="E273" s="343"/>
      <c r="F273" s="339"/>
      <c r="G273" s="339"/>
      <c r="H273" s="339"/>
      <c r="I273" s="339"/>
      <c r="J273" s="339"/>
      <c r="K273" s="339"/>
      <c r="L273" s="339"/>
    </row>
    <row r="274" spans="1:12" s="268" customFormat="1" ht="12" x14ac:dyDescent="0.2">
      <c r="A274" s="339"/>
      <c r="B274" s="339"/>
      <c r="C274" s="339"/>
      <c r="D274" s="340"/>
      <c r="E274" s="343"/>
      <c r="F274" s="339"/>
      <c r="G274" s="339"/>
      <c r="H274" s="339"/>
      <c r="I274" s="339"/>
      <c r="J274" s="339"/>
      <c r="K274" s="339"/>
      <c r="L274" s="339"/>
    </row>
    <row r="275" spans="1:12" s="268" customFormat="1" ht="12" x14ac:dyDescent="0.2">
      <c r="A275" s="339"/>
      <c r="B275" s="339"/>
      <c r="C275" s="339"/>
      <c r="D275" s="340"/>
      <c r="E275" s="343"/>
      <c r="F275" s="339"/>
      <c r="G275" s="339"/>
      <c r="H275" s="339"/>
      <c r="I275" s="339"/>
      <c r="J275" s="339"/>
      <c r="K275" s="339"/>
      <c r="L275" s="339"/>
    </row>
    <row r="276" spans="1:12" s="268" customFormat="1" ht="12" x14ac:dyDescent="0.2">
      <c r="A276" s="339"/>
      <c r="B276" s="339"/>
      <c r="C276" s="339"/>
      <c r="D276" s="340"/>
      <c r="E276" s="343"/>
      <c r="F276" s="339"/>
      <c r="G276" s="339"/>
      <c r="H276" s="339"/>
      <c r="I276" s="339"/>
      <c r="J276" s="339"/>
      <c r="K276" s="339"/>
      <c r="L276" s="339"/>
    </row>
    <row r="277" spans="1:12" s="268" customFormat="1" ht="12" x14ac:dyDescent="0.2">
      <c r="A277" s="339"/>
      <c r="B277" s="339"/>
      <c r="C277" s="339"/>
      <c r="D277" s="340"/>
      <c r="E277" s="343"/>
      <c r="F277" s="339"/>
      <c r="G277" s="339"/>
      <c r="H277" s="339"/>
      <c r="I277" s="339"/>
      <c r="J277" s="339"/>
      <c r="K277" s="339"/>
      <c r="L277" s="339"/>
    </row>
    <row r="278" spans="1:12" s="268" customFormat="1" ht="12" x14ac:dyDescent="0.2">
      <c r="A278" s="339"/>
      <c r="B278" s="339"/>
      <c r="C278" s="339"/>
      <c r="D278" s="340"/>
      <c r="E278" s="343"/>
      <c r="F278" s="339"/>
      <c r="G278" s="339"/>
      <c r="H278" s="339"/>
      <c r="I278" s="339"/>
      <c r="J278" s="339"/>
      <c r="K278" s="339"/>
      <c r="L278" s="339"/>
    </row>
    <row r="279" spans="1:12" s="268" customFormat="1" ht="12" x14ac:dyDescent="0.2">
      <c r="A279" s="339"/>
      <c r="B279" s="339"/>
      <c r="C279" s="339"/>
      <c r="D279" s="340"/>
      <c r="E279" s="343"/>
      <c r="F279" s="339"/>
      <c r="G279" s="339"/>
      <c r="H279" s="339"/>
      <c r="I279" s="339"/>
      <c r="J279" s="339"/>
      <c r="K279" s="339"/>
      <c r="L279" s="339"/>
    </row>
    <row r="280" spans="1:12" s="268" customFormat="1" ht="12" x14ac:dyDescent="0.2">
      <c r="A280" s="339"/>
      <c r="B280" s="339"/>
      <c r="C280" s="339"/>
      <c r="D280" s="340"/>
      <c r="E280" s="343"/>
      <c r="F280" s="339"/>
      <c r="G280" s="339"/>
      <c r="H280" s="339"/>
      <c r="I280" s="339"/>
      <c r="J280" s="339"/>
      <c r="K280" s="339"/>
      <c r="L280" s="339"/>
    </row>
    <row r="281" spans="1:12" s="268" customFormat="1" ht="12" x14ac:dyDescent="0.2">
      <c r="A281" s="339"/>
      <c r="B281" s="339"/>
      <c r="C281" s="339"/>
      <c r="D281" s="340"/>
      <c r="E281" s="343"/>
      <c r="F281" s="339"/>
      <c r="G281" s="339"/>
      <c r="H281" s="339"/>
      <c r="I281" s="339"/>
      <c r="J281" s="339"/>
      <c r="K281" s="339"/>
      <c r="L281" s="339"/>
    </row>
    <row r="282" spans="1:12" s="268" customFormat="1" ht="12" x14ac:dyDescent="0.2">
      <c r="A282" s="339"/>
      <c r="B282" s="339"/>
      <c r="C282" s="339"/>
      <c r="D282" s="340"/>
      <c r="E282" s="343"/>
      <c r="F282" s="339"/>
      <c r="G282" s="339"/>
      <c r="H282" s="339"/>
      <c r="I282" s="339"/>
      <c r="J282" s="339"/>
      <c r="K282" s="339"/>
      <c r="L282" s="339"/>
    </row>
    <row r="283" spans="1:12" s="268" customFormat="1" ht="12" x14ac:dyDescent="0.2">
      <c r="A283" s="339"/>
      <c r="B283" s="339"/>
      <c r="C283" s="339"/>
      <c r="D283" s="340"/>
      <c r="E283" s="343"/>
      <c r="F283" s="339"/>
      <c r="G283" s="339"/>
      <c r="H283" s="339"/>
      <c r="I283" s="339"/>
      <c r="J283" s="339"/>
      <c r="K283" s="339"/>
      <c r="L283" s="339"/>
    </row>
    <row r="284" spans="1:12" s="268" customFormat="1" ht="12" x14ac:dyDescent="0.2">
      <c r="A284" s="339"/>
      <c r="B284" s="339"/>
      <c r="C284" s="339"/>
      <c r="D284" s="340"/>
      <c r="E284" s="343"/>
      <c r="F284" s="339"/>
      <c r="G284" s="339"/>
      <c r="H284" s="339"/>
      <c r="I284" s="339"/>
      <c r="J284" s="339"/>
      <c r="K284" s="339"/>
      <c r="L284" s="339"/>
    </row>
    <row r="285" spans="1:12" s="268" customFormat="1" ht="12" x14ac:dyDescent="0.2">
      <c r="A285" s="339"/>
      <c r="B285" s="339"/>
      <c r="C285" s="339"/>
      <c r="D285" s="340"/>
      <c r="E285" s="343"/>
      <c r="F285" s="339"/>
      <c r="G285" s="339"/>
      <c r="H285" s="339"/>
      <c r="I285" s="339"/>
      <c r="J285" s="339"/>
      <c r="K285" s="339"/>
      <c r="L285" s="339"/>
    </row>
    <row r="286" spans="1:12" s="268" customFormat="1" ht="12" x14ac:dyDescent="0.2">
      <c r="A286" s="339"/>
      <c r="B286" s="339"/>
      <c r="C286" s="339"/>
      <c r="D286" s="340"/>
      <c r="E286" s="343"/>
      <c r="F286" s="339"/>
      <c r="G286" s="339"/>
      <c r="H286" s="339"/>
      <c r="I286" s="339"/>
      <c r="J286" s="339"/>
      <c r="K286" s="339"/>
      <c r="L286" s="339"/>
    </row>
    <row r="287" spans="1:12" s="268" customFormat="1" ht="12" x14ac:dyDescent="0.2">
      <c r="A287" s="339"/>
      <c r="B287" s="339"/>
      <c r="C287" s="339"/>
      <c r="D287" s="340"/>
      <c r="E287" s="343"/>
      <c r="F287" s="339"/>
      <c r="G287" s="339"/>
      <c r="H287" s="339"/>
      <c r="I287" s="339"/>
      <c r="J287" s="339"/>
      <c r="K287" s="339"/>
      <c r="L287" s="339"/>
    </row>
    <row r="288" spans="1:12" s="268" customFormat="1" ht="12" x14ac:dyDescent="0.2">
      <c r="A288" s="339"/>
      <c r="B288" s="339"/>
      <c r="C288" s="339"/>
      <c r="D288" s="340"/>
      <c r="E288" s="343"/>
      <c r="F288" s="339"/>
      <c r="G288" s="339"/>
      <c r="H288" s="339"/>
      <c r="I288" s="339"/>
      <c r="J288" s="339"/>
      <c r="K288" s="339"/>
      <c r="L288" s="339"/>
    </row>
    <row r="289" spans="1:12" s="268" customFormat="1" ht="12" x14ac:dyDescent="0.2">
      <c r="A289" s="339"/>
      <c r="B289" s="339"/>
      <c r="C289" s="339"/>
      <c r="D289" s="340"/>
      <c r="E289" s="343"/>
      <c r="F289" s="339"/>
      <c r="G289" s="339"/>
      <c r="H289" s="339"/>
      <c r="I289" s="339"/>
      <c r="J289" s="339"/>
      <c r="K289" s="339"/>
      <c r="L289" s="339"/>
    </row>
    <row r="290" spans="1:12" s="268" customFormat="1" ht="12" x14ac:dyDescent="0.2">
      <c r="A290" s="339"/>
      <c r="B290" s="339"/>
      <c r="C290" s="339"/>
      <c r="D290" s="340"/>
      <c r="E290" s="343"/>
      <c r="F290" s="339"/>
      <c r="G290" s="339"/>
      <c r="H290" s="339"/>
      <c r="I290" s="339"/>
      <c r="J290" s="339"/>
      <c r="K290" s="339"/>
      <c r="L290" s="339"/>
    </row>
    <row r="291" spans="1:12" s="268" customFormat="1" ht="12" x14ac:dyDescent="0.2">
      <c r="A291" s="339"/>
      <c r="B291" s="339"/>
      <c r="C291" s="339"/>
      <c r="D291" s="340"/>
      <c r="E291" s="343"/>
      <c r="F291" s="339"/>
      <c r="G291" s="339"/>
      <c r="H291" s="339"/>
      <c r="I291" s="339"/>
      <c r="J291" s="339"/>
      <c r="K291" s="339"/>
      <c r="L291" s="339"/>
    </row>
    <row r="292" spans="1:12" s="268" customFormat="1" ht="12" x14ac:dyDescent="0.2">
      <c r="A292" s="339"/>
      <c r="B292" s="339"/>
      <c r="C292" s="339"/>
      <c r="D292" s="340"/>
      <c r="E292" s="343"/>
      <c r="F292" s="339"/>
      <c r="G292" s="339"/>
      <c r="H292" s="339"/>
      <c r="I292" s="339"/>
      <c r="J292" s="339"/>
      <c r="K292" s="339"/>
      <c r="L292" s="339"/>
    </row>
    <row r="293" spans="1:12" s="268" customFormat="1" ht="12" x14ac:dyDescent="0.2">
      <c r="A293" s="339"/>
      <c r="B293" s="339"/>
      <c r="C293" s="339"/>
      <c r="D293" s="340"/>
      <c r="E293" s="343"/>
      <c r="F293" s="339"/>
      <c r="G293" s="339"/>
      <c r="H293" s="339"/>
      <c r="I293" s="339"/>
      <c r="J293" s="339"/>
      <c r="K293" s="339"/>
      <c r="L293" s="339"/>
    </row>
    <row r="294" spans="1:12" s="268" customFormat="1" ht="12" x14ac:dyDescent="0.2">
      <c r="A294" s="339"/>
      <c r="B294" s="339"/>
      <c r="C294" s="339"/>
      <c r="D294" s="340"/>
      <c r="E294" s="343"/>
      <c r="F294" s="339"/>
      <c r="G294" s="339"/>
      <c r="H294" s="339"/>
      <c r="I294" s="339"/>
      <c r="J294" s="339"/>
      <c r="K294" s="339"/>
      <c r="L294" s="339"/>
    </row>
    <row r="295" spans="1:12" s="268" customFormat="1" ht="12" x14ac:dyDescent="0.2">
      <c r="A295" s="339"/>
      <c r="B295" s="339"/>
      <c r="C295" s="339"/>
      <c r="D295" s="340"/>
      <c r="E295" s="343"/>
      <c r="F295" s="339"/>
      <c r="G295" s="339"/>
      <c r="H295" s="339"/>
      <c r="I295" s="339"/>
      <c r="J295" s="339"/>
      <c r="K295" s="339"/>
      <c r="L295" s="339"/>
    </row>
    <row r="296" spans="1:12" s="268" customFormat="1" ht="12" x14ac:dyDescent="0.2">
      <c r="A296" s="339"/>
      <c r="B296" s="339"/>
      <c r="C296" s="339"/>
      <c r="D296" s="340"/>
      <c r="E296" s="343"/>
      <c r="F296" s="339"/>
      <c r="G296" s="339"/>
      <c r="H296" s="339"/>
      <c r="I296" s="339"/>
      <c r="J296" s="339"/>
      <c r="K296" s="339"/>
      <c r="L296" s="339"/>
    </row>
    <row r="297" spans="1:12" s="268" customFormat="1" ht="12" x14ac:dyDescent="0.2">
      <c r="A297" s="339"/>
      <c r="B297" s="339"/>
      <c r="C297" s="339"/>
      <c r="D297" s="340"/>
      <c r="E297" s="343"/>
      <c r="F297" s="339"/>
      <c r="G297" s="339"/>
      <c r="H297" s="339"/>
      <c r="I297" s="339"/>
      <c r="J297" s="339"/>
      <c r="K297" s="339"/>
      <c r="L297" s="339"/>
    </row>
    <row r="298" spans="1:12" s="268" customFormat="1" ht="12" x14ac:dyDescent="0.2">
      <c r="A298" s="339"/>
      <c r="B298" s="339"/>
      <c r="C298" s="339"/>
      <c r="D298" s="340"/>
      <c r="E298" s="343"/>
      <c r="F298" s="339"/>
      <c r="G298" s="339"/>
      <c r="H298" s="339"/>
      <c r="I298" s="339"/>
      <c r="J298" s="339"/>
      <c r="K298" s="339"/>
      <c r="L298" s="339"/>
    </row>
    <row r="299" spans="1:12" s="268" customFormat="1" ht="12" x14ac:dyDescent="0.2">
      <c r="A299" s="339"/>
      <c r="B299" s="339"/>
      <c r="C299" s="339"/>
      <c r="D299" s="340"/>
      <c r="E299" s="343"/>
      <c r="F299" s="339"/>
      <c r="G299" s="339"/>
      <c r="H299" s="339"/>
      <c r="I299" s="339"/>
      <c r="J299" s="339"/>
      <c r="K299" s="339"/>
      <c r="L299" s="339"/>
    </row>
    <row r="300" spans="1:12" s="268" customFormat="1" ht="12" x14ac:dyDescent="0.2">
      <c r="A300" s="339"/>
      <c r="B300" s="339"/>
      <c r="C300" s="339"/>
      <c r="D300" s="340"/>
      <c r="E300" s="343"/>
      <c r="F300" s="339"/>
      <c r="G300" s="339"/>
      <c r="H300" s="339"/>
      <c r="I300" s="339"/>
      <c r="J300" s="339"/>
      <c r="K300" s="339"/>
      <c r="L300" s="339"/>
    </row>
    <row r="301" spans="1:12" s="268" customFormat="1" ht="12" x14ac:dyDescent="0.2">
      <c r="A301" s="339"/>
      <c r="B301" s="339"/>
      <c r="C301" s="339"/>
      <c r="D301" s="340"/>
      <c r="E301" s="343"/>
      <c r="F301" s="339"/>
      <c r="G301" s="339"/>
      <c r="H301" s="339"/>
      <c r="I301" s="339"/>
      <c r="J301" s="339"/>
      <c r="K301" s="339"/>
      <c r="L301" s="339"/>
    </row>
    <row r="302" spans="1:12" s="268" customFormat="1" ht="12" x14ac:dyDescent="0.2">
      <c r="A302" s="339"/>
      <c r="B302" s="339"/>
      <c r="C302" s="339"/>
      <c r="D302" s="340"/>
      <c r="E302" s="343"/>
      <c r="F302" s="339"/>
      <c r="G302" s="339"/>
      <c r="H302" s="339"/>
      <c r="I302" s="339"/>
      <c r="J302" s="339"/>
      <c r="K302" s="339"/>
      <c r="L302" s="339"/>
    </row>
    <row r="303" spans="1:12" s="268" customFormat="1" ht="12" x14ac:dyDescent="0.2">
      <c r="A303" s="339"/>
      <c r="B303" s="339"/>
      <c r="C303" s="339"/>
      <c r="D303" s="340"/>
      <c r="E303" s="343"/>
      <c r="F303" s="339"/>
      <c r="G303" s="339"/>
      <c r="H303" s="339"/>
      <c r="I303" s="339"/>
      <c r="J303" s="339"/>
      <c r="K303" s="339"/>
      <c r="L303" s="339"/>
    </row>
    <row r="304" spans="1:12" s="268" customFormat="1" ht="12" x14ac:dyDescent="0.2">
      <c r="A304" s="339"/>
      <c r="B304" s="339"/>
      <c r="C304" s="339"/>
      <c r="D304" s="340"/>
      <c r="E304" s="343"/>
      <c r="F304" s="339"/>
      <c r="G304" s="339"/>
      <c r="H304" s="339"/>
      <c r="I304" s="339"/>
      <c r="J304" s="339"/>
      <c r="K304" s="339"/>
      <c r="L304" s="339"/>
    </row>
    <row r="305" spans="1:12" s="268" customFormat="1" ht="12" x14ac:dyDescent="0.2">
      <c r="A305" s="339"/>
      <c r="B305" s="339"/>
      <c r="C305" s="339"/>
      <c r="D305" s="340"/>
      <c r="E305" s="343"/>
      <c r="F305" s="339"/>
      <c r="G305" s="339"/>
      <c r="H305" s="339"/>
      <c r="I305" s="339"/>
      <c r="J305" s="339"/>
      <c r="K305" s="339"/>
      <c r="L305" s="339"/>
    </row>
    <row r="306" spans="1:12" s="268" customFormat="1" ht="12" x14ac:dyDescent="0.2">
      <c r="A306" s="339"/>
      <c r="B306" s="339"/>
      <c r="C306" s="339"/>
      <c r="D306" s="340"/>
      <c r="E306" s="343"/>
      <c r="F306" s="339"/>
      <c r="G306" s="339"/>
      <c r="H306" s="339"/>
      <c r="I306" s="339"/>
      <c r="J306" s="339"/>
      <c r="K306" s="339"/>
      <c r="L306" s="339"/>
    </row>
    <row r="307" spans="1:12" s="268" customFormat="1" ht="12" x14ac:dyDescent="0.2">
      <c r="A307" s="339"/>
      <c r="B307" s="339"/>
      <c r="C307" s="339"/>
      <c r="D307" s="340"/>
      <c r="E307" s="343"/>
      <c r="F307" s="339"/>
      <c r="G307" s="339"/>
      <c r="H307" s="339"/>
      <c r="I307" s="339"/>
      <c r="J307" s="339"/>
      <c r="K307" s="339"/>
      <c r="L307" s="339"/>
    </row>
    <row r="308" spans="1:12" s="268" customFormat="1" ht="12" x14ac:dyDescent="0.2">
      <c r="A308" s="339"/>
      <c r="B308" s="339"/>
      <c r="C308" s="339"/>
      <c r="D308" s="340"/>
      <c r="E308" s="343"/>
      <c r="F308" s="339"/>
      <c r="G308" s="339"/>
      <c r="H308" s="339"/>
      <c r="I308" s="339"/>
      <c r="J308" s="339"/>
      <c r="K308" s="339"/>
      <c r="L308" s="339"/>
    </row>
    <row r="309" spans="1:12" s="268" customFormat="1" ht="12" x14ac:dyDescent="0.2">
      <c r="A309" s="339"/>
      <c r="B309" s="339"/>
      <c r="C309" s="339"/>
      <c r="D309" s="340"/>
      <c r="E309" s="343"/>
      <c r="F309" s="339"/>
      <c r="G309" s="339"/>
      <c r="H309" s="339"/>
      <c r="I309" s="339"/>
      <c r="J309" s="339"/>
      <c r="K309" s="339"/>
      <c r="L309" s="339"/>
    </row>
    <row r="310" spans="1:12" s="268" customFormat="1" ht="12" x14ac:dyDescent="0.2">
      <c r="A310" s="339"/>
      <c r="B310" s="339"/>
      <c r="C310" s="339"/>
      <c r="D310" s="340"/>
      <c r="E310" s="343"/>
      <c r="F310" s="339"/>
      <c r="G310" s="339"/>
      <c r="H310" s="339"/>
      <c r="I310" s="339"/>
      <c r="J310" s="339"/>
      <c r="K310" s="339"/>
      <c r="L310" s="339"/>
    </row>
    <row r="311" spans="1:12" s="268" customFormat="1" ht="12" x14ac:dyDescent="0.2">
      <c r="A311" s="339"/>
      <c r="B311" s="339"/>
      <c r="C311" s="339"/>
      <c r="D311" s="340"/>
      <c r="E311" s="343"/>
      <c r="F311" s="339"/>
      <c r="G311" s="339"/>
      <c r="H311" s="339"/>
      <c r="I311" s="339"/>
      <c r="J311" s="339"/>
      <c r="K311" s="339"/>
      <c r="L311" s="339"/>
    </row>
    <row r="312" spans="1:12" s="268" customFormat="1" ht="12" x14ac:dyDescent="0.2">
      <c r="A312" s="339"/>
      <c r="B312" s="339"/>
      <c r="C312" s="339"/>
      <c r="D312" s="340"/>
      <c r="E312" s="343"/>
      <c r="F312" s="339"/>
      <c r="G312" s="339"/>
      <c r="H312" s="339"/>
      <c r="I312" s="339"/>
      <c r="J312" s="339"/>
      <c r="K312" s="339"/>
      <c r="L312" s="339"/>
    </row>
    <row r="313" spans="1:12" s="268" customFormat="1" ht="12" x14ac:dyDescent="0.2">
      <c r="A313" s="339"/>
      <c r="B313" s="339"/>
      <c r="C313" s="339"/>
      <c r="D313" s="340"/>
      <c r="E313" s="343"/>
      <c r="F313" s="339"/>
      <c r="G313" s="339"/>
      <c r="H313" s="339"/>
      <c r="I313" s="339"/>
      <c r="J313" s="339"/>
      <c r="K313" s="339"/>
      <c r="L313" s="339"/>
    </row>
    <row r="314" spans="1:12" s="268" customFormat="1" ht="12" x14ac:dyDescent="0.2">
      <c r="A314" s="339"/>
      <c r="B314" s="339"/>
      <c r="C314" s="339"/>
      <c r="D314" s="340"/>
      <c r="E314" s="343"/>
      <c r="F314" s="339"/>
      <c r="G314" s="339"/>
      <c r="H314" s="339"/>
      <c r="I314" s="339"/>
      <c r="J314" s="339"/>
      <c r="K314" s="339"/>
      <c r="L314" s="339"/>
    </row>
    <row r="315" spans="1:12" s="268" customFormat="1" ht="12" x14ac:dyDescent="0.2">
      <c r="A315" s="339"/>
      <c r="B315" s="339"/>
      <c r="C315" s="339"/>
      <c r="D315" s="340"/>
      <c r="E315" s="343"/>
      <c r="F315" s="339"/>
      <c r="G315" s="339"/>
      <c r="H315" s="339"/>
      <c r="I315" s="339"/>
      <c r="J315" s="339"/>
      <c r="K315" s="339"/>
      <c r="L315" s="339"/>
    </row>
    <row r="316" spans="1:12" s="268" customFormat="1" ht="12" x14ac:dyDescent="0.2">
      <c r="A316" s="339"/>
      <c r="B316" s="339"/>
      <c r="C316" s="339"/>
      <c r="D316" s="340"/>
      <c r="E316" s="343"/>
      <c r="F316" s="339"/>
      <c r="G316" s="339"/>
      <c r="H316" s="339"/>
      <c r="I316" s="339"/>
      <c r="J316" s="339"/>
      <c r="K316" s="339"/>
      <c r="L316" s="339"/>
    </row>
    <row r="317" spans="1:12" s="268" customFormat="1" ht="12" x14ac:dyDescent="0.2">
      <c r="A317" s="339"/>
      <c r="B317" s="339"/>
      <c r="C317" s="339"/>
      <c r="D317" s="340"/>
      <c r="E317" s="343"/>
      <c r="F317" s="339"/>
      <c r="G317" s="339"/>
      <c r="H317" s="339"/>
      <c r="I317" s="339"/>
      <c r="J317" s="339"/>
      <c r="K317" s="339"/>
      <c r="L317" s="339"/>
    </row>
    <row r="318" spans="1:12" s="268" customFormat="1" ht="12" x14ac:dyDescent="0.2">
      <c r="A318" s="339"/>
      <c r="B318" s="339"/>
      <c r="C318" s="339"/>
      <c r="D318" s="340"/>
      <c r="E318" s="343"/>
      <c r="F318" s="339"/>
      <c r="G318" s="339"/>
      <c r="H318" s="339"/>
      <c r="I318" s="339"/>
      <c r="J318" s="339"/>
      <c r="K318" s="339"/>
      <c r="L318" s="339"/>
    </row>
    <row r="319" spans="1:12" s="268" customFormat="1" ht="12" x14ac:dyDescent="0.2">
      <c r="A319" s="339"/>
      <c r="B319" s="339"/>
      <c r="C319" s="339"/>
      <c r="D319" s="340"/>
      <c r="E319" s="343"/>
      <c r="F319" s="339"/>
      <c r="G319" s="339"/>
      <c r="H319" s="339"/>
      <c r="I319" s="339"/>
      <c r="J319" s="339"/>
      <c r="K319" s="339"/>
      <c r="L319" s="339"/>
    </row>
    <row r="320" spans="1:12" s="268" customFormat="1" ht="12" x14ac:dyDescent="0.2">
      <c r="A320" s="339"/>
      <c r="B320" s="339"/>
      <c r="C320" s="339"/>
      <c r="D320" s="340"/>
      <c r="E320" s="343"/>
      <c r="F320" s="339"/>
      <c r="G320" s="339"/>
      <c r="H320" s="339"/>
      <c r="I320" s="339"/>
      <c r="J320" s="339"/>
      <c r="K320" s="339"/>
      <c r="L320" s="339"/>
    </row>
    <row r="321" spans="1:12" s="268" customFormat="1" ht="12" x14ac:dyDescent="0.2">
      <c r="A321" s="339"/>
      <c r="B321" s="339"/>
      <c r="C321" s="339"/>
      <c r="D321" s="340"/>
      <c r="E321" s="343"/>
      <c r="F321" s="339"/>
      <c r="G321" s="339"/>
      <c r="H321" s="339"/>
      <c r="I321" s="339"/>
      <c r="J321" s="339"/>
      <c r="K321" s="339"/>
      <c r="L321" s="339"/>
    </row>
    <row r="322" spans="1:12" s="268" customFormat="1" ht="12" x14ac:dyDescent="0.2">
      <c r="A322" s="339"/>
      <c r="B322" s="339"/>
      <c r="C322" s="339"/>
      <c r="D322" s="340"/>
      <c r="E322" s="343"/>
      <c r="F322" s="339"/>
      <c r="G322" s="339"/>
      <c r="H322" s="339"/>
      <c r="I322" s="339"/>
      <c r="J322" s="339"/>
      <c r="K322" s="339"/>
      <c r="L322" s="339"/>
    </row>
    <row r="323" spans="1:12" s="268" customFormat="1" ht="12" x14ac:dyDescent="0.2">
      <c r="A323" s="339"/>
      <c r="B323" s="339"/>
      <c r="C323" s="339"/>
      <c r="D323" s="340"/>
      <c r="E323" s="343"/>
      <c r="F323" s="339"/>
      <c r="G323" s="339"/>
      <c r="H323" s="339"/>
      <c r="I323" s="339"/>
      <c r="J323" s="339"/>
      <c r="K323" s="339"/>
      <c r="L323" s="339"/>
    </row>
    <row r="324" spans="1:12" s="268" customFormat="1" ht="12" x14ac:dyDescent="0.2">
      <c r="A324" s="339"/>
      <c r="B324" s="339"/>
      <c r="C324" s="339"/>
      <c r="D324" s="340"/>
      <c r="E324" s="343"/>
      <c r="F324" s="339"/>
      <c r="G324" s="339"/>
      <c r="H324" s="339"/>
      <c r="I324" s="339"/>
      <c r="J324" s="339"/>
      <c r="K324" s="339"/>
      <c r="L324" s="339"/>
    </row>
    <row r="325" spans="1:12" s="268" customFormat="1" ht="12" x14ac:dyDescent="0.2">
      <c r="A325" s="339"/>
      <c r="B325" s="339"/>
      <c r="C325" s="339"/>
      <c r="D325" s="340"/>
      <c r="E325" s="343"/>
      <c r="F325" s="339"/>
      <c r="G325" s="339"/>
      <c r="H325" s="339"/>
      <c r="I325" s="339"/>
      <c r="J325" s="339"/>
      <c r="K325" s="339"/>
      <c r="L325" s="339"/>
    </row>
    <row r="326" spans="1:12" s="268" customFormat="1" ht="12" x14ac:dyDescent="0.2">
      <c r="A326" s="339"/>
      <c r="B326" s="339"/>
      <c r="C326" s="339"/>
      <c r="D326" s="340"/>
      <c r="E326" s="343"/>
      <c r="F326" s="339"/>
      <c r="G326" s="339"/>
      <c r="H326" s="339"/>
      <c r="I326" s="339"/>
      <c r="J326" s="339"/>
      <c r="K326" s="339"/>
      <c r="L326" s="339"/>
    </row>
    <row r="327" spans="1:12" s="268" customFormat="1" ht="12" x14ac:dyDescent="0.2">
      <c r="A327" s="339"/>
      <c r="B327" s="339"/>
      <c r="C327" s="339"/>
      <c r="D327" s="340"/>
      <c r="E327" s="343"/>
      <c r="F327" s="339"/>
      <c r="G327" s="339"/>
      <c r="H327" s="339"/>
      <c r="I327" s="339"/>
      <c r="J327" s="339"/>
      <c r="K327" s="339"/>
      <c r="L327" s="339"/>
    </row>
    <row r="328" spans="1:12" s="268" customFormat="1" ht="12" x14ac:dyDescent="0.2">
      <c r="A328" s="339"/>
      <c r="B328" s="339"/>
      <c r="C328" s="339"/>
      <c r="D328" s="340"/>
      <c r="E328" s="343"/>
      <c r="F328" s="339"/>
      <c r="G328" s="339"/>
      <c r="H328" s="339"/>
      <c r="I328" s="339"/>
      <c r="J328" s="339"/>
      <c r="K328" s="339"/>
      <c r="L328" s="339"/>
    </row>
    <row r="329" spans="1:12" s="268" customFormat="1" ht="12" x14ac:dyDescent="0.2">
      <c r="A329" s="339"/>
      <c r="B329" s="339"/>
      <c r="C329" s="339"/>
      <c r="D329" s="340"/>
      <c r="E329" s="343"/>
      <c r="F329" s="339"/>
      <c r="G329" s="339"/>
      <c r="H329" s="339"/>
      <c r="I329" s="339"/>
      <c r="J329" s="339"/>
      <c r="K329" s="339"/>
      <c r="L329" s="339"/>
    </row>
    <row r="330" spans="1:12" s="268" customFormat="1" ht="12" x14ac:dyDescent="0.2">
      <c r="A330" s="339"/>
      <c r="B330" s="339"/>
      <c r="C330" s="339"/>
      <c r="D330" s="340"/>
      <c r="E330" s="343"/>
      <c r="F330" s="339"/>
      <c r="G330" s="339"/>
      <c r="H330" s="339"/>
      <c r="I330" s="339"/>
      <c r="J330" s="339"/>
      <c r="K330" s="339"/>
      <c r="L330" s="339"/>
    </row>
    <row r="331" spans="1:12" s="268" customFormat="1" ht="12" x14ac:dyDescent="0.2">
      <c r="A331" s="339"/>
      <c r="B331" s="339"/>
      <c r="C331" s="339"/>
      <c r="D331" s="340"/>
      <c r="E331" s="343"/>
      <c r="F331" s="339"/>
      <c r="G331" s="339"/>
      <c r="H331" s="339"/>
      <c r="I331" s="339"/>
      <c r="J331" s="339"/>
      <c r="K331" s="339"/>
      <c r="L331" s="339"/>
    </row>
    <row r="332" spans="1:12" s="268" customFormat="1" ht="12" x14ac:dyDescent="0.2">
      <c r="A332" s="339"/>
      <c r="B332" s="339"/>
      <c r="C332" s="339"/>
      <c r="D332" s="340"/>
      <c r="E332" s="343"/>
      <c r="F332" s="339"/>
      <c r="G332" s="339"/>
      <c r="H332" s="339"/>
      <c r="I332" s="339"/>
      <c r="J332" s="339"/>
      <c r="K332" s="339"/>
      <c r="L332" s="339"/>
    </row>
    <row r="333" spans="1:12" s="268" customFormat="1" ht="12" x14ac:dyDescent="0.2">
      <c r="A333" s="339"/>
      <c r="B333" s="339"/>
      <c r="C333" s="339"/>
      <c r="D333" s="340"/>
      <c r="E333" s="343"/>
      <c r="F333" s="339"/>
      <c r="G333" s="339"/>
      <c r="H333" s="339"/>
      <c r="I333" s="339"/>
      <c r="J333" s="339"/>
      <c r="K333" s="339"/>
      <c r="L333" s="339"/>
    </row>
    <row r="334" spans="1:12" s="268" customFormat="1" ht="12" x14ac:dyDescent="0.2">
      <c r="A334" s="339"/>
      <c r="B334" s="339"/>
      <c r="C334" s="339"/>
      <c r="D334" s="340"/>
      <c r="E334" s="343"/>
      <c r="F334" s="339"/>
      <c r="G334" s="339"/>
      <c r="H334" s="339"/>
      <c r="I334" s="339"/>
      <c r="J334" s="339"/>
      <c r="K334" s="339"/>
      <c r="L334" s="339"/>
    </row>
    <row r="335" spans="1:12" s="268" customFormat="1" ht="12" x14ac:dyDescent="0.2">
      <c r="A335" s="339"/>
      <c r="B335" s="339"/>
      <c r="C335" s="339"/>
      <c r="D335" s="340"/>
      <c r="E335" s="343"/>
      <c r="F335" s="339"/>
      <c r="G335" s="339"/>
      <c r="H335" s="339"/>
      <c r="I335" s="339"/>
      <c r="J335" s="339"/>
      <c r="K335" s="339"/>
      <c r="L335" s="339"/>
    </row>
    <row r="336" spans="1:12" s="268" customFormat="1" ht="12" x14ac:dyDescent="0.2">
      <c r="A336" s="339"/>
      <c r="B336" s="339"/>
      <c r="C336" s="339"/>
      <c r="D336" s="340"/>
      <c r="E336" s="343"/>
      <c r="F336" s="339"/>
      <c r="G336" s="339"/>
      <c r="H336" s="339"/>
      <c r="I336" s="339"/>
      <c r="J336" s="339"/>
      <c r="K336" s="339"/>
      <c r="L336" s="339"/>
    </row>
    <row r="337" spans="1:12" s="268" customFormat="1" ht="12" x14ac:dyDescent="0.2">
      <c r="A337" s="339"/>
      <c r="B337" s="339"/>
      <c r="C337" s="339"/>
      <c r="D337" s="340"/>
      <c r="E337" s="343"/>
      <c r="F337" s="339"/>
      <c r="G337" s="339"/>
      <c r="H337" s="339"/>
      <c r="I337" s="339"/>
      <c r="J337" s="339"/>
      <c r="K337" s="339"/>
      <c r="L337" s="339"/>
    </row>
    <row r="338" spans="1:12" s="268" customFormat="1" ht="12" x14ac:dyDescent="0.2">
      <c r="A338" s="339"/>
      <c r="B338" s="339"/>
      <c r="C338" s="339"/>
      <c r="D338" s="340"/>
      <c r="E338" s="343"/>
      <c r="F338" s="339"/>
      <c r="G338" s="339"/>
      <c r="H338" s="339"/>
      <c r="I338" s="339"/>
      <c r="J338" s="339"/>
      <c r="K338" s="339"/>
      <c r="L338" s="339"/>
    </row>
    <row r="339" spans="1:12" s="268" customFormat="1" ht="12" x14ac:dyDescent="0.2">
      <c r="A339" s="339"/>
      <c r="B339" s="339"/>
      <c r="C339" s="339"/>
      <c r="D339" s="340"/>
      <c r="E339" s="343"/>
      <c r="F339" s="339"/>
      <c r="G339" s="339"/>
      <c r="H339" s="339"/>
      <c r="I339" s="339"/>
      <c r="J339" s="339"/>
      <c r="K339" s="339"/>
      <c r="L339" s="339"/>
    </row>
    <row r="340" spans="1:12" s="268" customFormat="1" ht="12" x14ac:dyDescent="0.2">
      <c r="A340" s="339"/>
      <c r="B340" s="339"/>
      <c r="C340" s="339"/>
      <c r="D340" s="340"/>
      <c r="E340" s="343"/>
      <c r="F340" s="339"/>
      <c r="G340" s="339"/>
      <c r="H340" s="339"/>
      <c r="I340" s="339"/>
      <c r="J340" s="339"/>
      <c r="K340" s="339"/>
      <c r="L340" s="339"/>
    </row>
    <row r="341" spans="1:12" s="268" customFormat="1" ht="12" x14ac:dyDescent="0.2">
      <c r="A341" s="339"/>
      <c r="B341" s="339"/>
      <c r="C341" s="339"/>
      <c r="D341" s="340"/>
      <c r="E341" s="343"/>
      <c r="F341" s="339"/>
      <c r="G341" s="339"/>
      <c r="H341" s="339"/>
      <c r="I341" s="339"/>
      <c r="J341" s="339"/>
      <c r="K341" s="339"/>
      <c r="L341" s="339"/>
    </row>
    <row r="342" spans="1:12" s="268" customFormat="1" ht="12" x14ac:dyDescent="0.2">
      <c r="A342" s="339"/>
      <c r="B342" s="339"/>
      <c r="C342" s="339"/>
      <c r="D342" s="340"/>
      <c r="E342" s="343"/>
      <c r="F342" s="339"/>
      <c r="G342" s="339"/>
      <c r="H342" s="339"/>
      <c r="I342" s="339"/>
      <c r="J342" s="339"/>
      <c r="K342" s="339"/>
      <c r="L342" s="339"/>
    </row>
    <row r="343" spans="1:12" s="268" customFormat="1" ht="12" x14ac:dyDescent="0.2">
      <c r="A343" s="339"/>
      <c r="B343" s="339"/>
      <c r="C343" s="339"/>
      <c r="D343" s="340"/>
      <c r="E343" s="343"/>
      <c r="F343" s="339"/>
      <c r="G343" s="339"/>
      <c r="H343" s="339"/>
      <c r="I343" s="339"/>
      <c r="J343" s="339"/>
      <c r="K343" s="339"/>
      <c r="L343" s="339"/>
    </row>
    <row r="344" spans="1:12" s="268" customFormat="1" ht="12" x14ac:dyDescent="0.2">
      <c r="A344" s="339"/>
      <c r="B344" s="339"/>
      <c r="C344" s="339"/>
      <c r="D344" s="340"/>
      <c r="E344" s="343"/>
      <c r="F344" s="339"/>
      <c r="G344" s="339"/>
      <c r="H344" s="339"/>
      <c r="I344" s="339"/>
      <c r="J344" s="339"/>
      <c r="K344" s="339"/>
      <c r="L344" s="339"/>
    </row>
    <row r="345" spans="1:12" s="268" customFormat="1" ht="12" x14ac:dyDescent="0.2">
      <c r="A345" s="339"/>
      <c r="B345" s="339"/>
      <c r="C345" s="339"/>
      <c r="D345" s="340"/>
      <c r="E345" s="343"/>
      <c r="F345" s="339"/>
      <c r="G345" s="339"/>
      <c r="H345" s="339"/>
      <c r="I345" s="339"/>
      <c r="J345" s="339"/>
      <c r="K345" s="339"/>
      <c r="L345" s="339"/>
    </row>
    <row r="346" spans="1:12" s="268" customFormat="1" ht="12" x14ac:dyDescent="0.2">
      <c r="A346" s="339"/>
      <c r="B346" s="339"/>
      <c r="C346" s="339"/>
      <c r="D346" s="340"/>
      <c r="E346" s="343"/>
      <c r="F346" s="339"/>
      <c r="G346" s="339"/>
      <c r="H346" s="339"/>
      <c r="I346" s="339"/>
      <c r="J346" s="339"/>
      <c r="K346" s="339"/>
      <c r="L346" s="339"/>
    </row>
    <row r="347" spans="1:12" s="268" customFormat="1" ht="12" x14ac:dyDescent="0.2">
      <c r="A347" s="339"/>
      <c r="B347" s="339"/>
      <c r="C347" s="339"/>
      <c r="D347" s="340"/>
      <c r="E347" s="343"/>
      <c r="F347" s="339"/>
      <c r="G347" s="339"/>
      <c r="H347" s="339"/>
      <c r="I347" s="339"/>
      <c r="J347" s="339"/>
      <c r="K347" s="339"/>
      <c r="L347" s="339"/>
    </row>
    <row r="348" spans="1:12" s="268" customFormat="1" ht="12" x14ac:dyDescent="0.2">
      <c r="A348" s="339"/>
      <c r="B348" s="339"/>
      <c r="C348" s="339"/>
      <c r="D348" s="340"/>
      <c r="E348" s="343"/>
      <c r="F348" s="339"/>
      <c r="G348" s="339"/>
      <c r="H348" s="339"/>
      <c r="I348" s="339"/>
      <c r="J348" s="339"/>
      <c r="K348" s="339"/>
      <c r="L348" s="339"/>
    </row>
    <row r="349" spans="1:12" s="268" customFormat="1" ht="12" x14ac:dyDescent="0.2">
      <c r="A349" s="339"/>
      <c r="B349" s="339"/>
      <c r="C349" s="339"/>
      <c r="D349" s="340"/>
      <c r="E349" s="343"/>
      <c r="F349" s="339"/>
      <c r="G349" s="339"/>
      <c r="H349" s="339"/>
      <c r="I349" s="339"/>
      <c r="J349" s="339"/>
      <c r="K349" s="339"/>
      <c r="L349" s="339"/>
    </row>
    <row r="350" spans="1:12" s="268" customFormat="1" ht="12" x14ac:dyDescent="0.2">
      <c r="A350" s="339"/>
      <c r="B350" s="339"/>
      <c r="C350" s="339"/>
      <c r="D350" s="340"/>
      <c r="E350" s="343"/>
      <c r="F350" s="339"/>
      <c r="G350" s="339"/>
      <c r="H350" s="339"/>
      <c r="I350" s="339"/>
      <c r="J350" s="339"/>
      <c r="K350" s="339"/>
      <c r="L350" s="339"/>
    </row>
    <row r="351" spans="1:12" s="268" customFormat="1" ht="12" x14ac:dyDescent="0.2">
      <c r="A351" s="339"/>
      <c r="B351" s="339"/>
      <c r="C351" s="339"/>
      <c r="D351" s="340"/>
      <c r="E351" s="343"/>
      <c r="F351" s="339"/>
      <c r="G351" s="339"/>
      <c r="H351" s="339"/>
      <c r="I351" s="339"/>
      <c r="J351" s="339"/>
      <c r="K351" s="339"/>
      <c r="L351" s="339"/>
    </row>
    <row r="352" spans="1:12" s="268" customFormat="1" ht="12" x14ac:dyDescent="0.2">
      <c r="A352" s="339"/>
      <c r="B352" s="339"/>
      <c r="C352" s="339"/>
      <c r="D352" s="340"/>
      <c r="E352" s="343"/>
      <c r="F352" s="339"/>
      <c r="G352" s="339"/>
      <c r="H352" s="339"/>
      <c r="I352" s="339"/>
      <c r="J352" s="339"/>
      <c r="K352" s="339"/>
      <c r="L352" s="339"/>
    </row>
    <row r="353" spans="1:12" s="268" customFormat="1" ht="12" x14ac:dyDescent="0.2">
      <c r="A353" s="339"/>
      <c r="B353" s="339"/>
      <c r="C353" s="339"/>
      <c r="D353" s="340"/>
      <c r="E353" s="343"/>
      <c r="F353" s="339"/>
      <c r="G353" s="339"/>
      <c r="H353" s="339"/>
      <c r="I353" s="339"/>
      <c r="J353" s="339"/>
      <c r="K353" s="339"/>
      <c r="L353" s="339"/>
    </row>
    <row r="354" spans="1:12" s="268" customFormat="1" ht="12" x14ac:dyDescent="0.2">
      <c r="A354" s="339"/>
      <c r="B354" s="339"/>
      <c r="C354" s="339"/>
      <c r="D354" s="340"/>
      <c r="E354" s="343"/>
      <c r="F354" s="339"/>
      <c r="G354" s="339"/>
      <c r="H354" s="339"/>
      <c r="I354" s="339"/>
      <c r="J354" s="339"/>
      <c r="K354" s="339"/>
      <c r="L354" s="339"/>
    </row>
    <row r="355" spans="1:12" s="268" customFormat="1" ht="12" x14ac:dyDescent="0.2">
      <c r="A355" s="339"/>
      <c r="B355" s="339"/>
      <c r="C355" s="339"/>
      <c r="D355" s="340"/>
      <c r="E355" s="343"/>
      <c r="F355" s="339"/>
      <c r="G355" s="339"/>
      <c r="H355" s="339"/>
      <c r="I355" s="339"/>
      <c r="J355" s="339"/>
      <c r="K355" s="339"/>
      <c r="L355" s="339"/>
    </row>
    <row r="356" spans="1:12" s="268" customFormat="1" ht="12" x14ac:dyDescent="0.2">
      <c r="A356" s="339"/>
      <c r="B356" s="339"/>
      <c r="C356" s="339"/>
      <c r="D356" s="340"/>
      <c r="E356" s="343"/>
      <c r="F356" s="339"/>
      <c r="G356" s="339"/>
      <c r="H356" s="339"/>
      <c r="I356" s="339"/>
      <c r="J356" s="339"/>
      <c r="K356" s="339"/>
      <c r="L356" s="339"/>
    </row>
    <row r="357" spans="1:12" s="268" customFormat="1" ht="12" x14ac:dyDescent="0.2">
      <c r="A357" s="339"/>
      <c r="B357" s="339"/>
      <c r="C357" s="339"/>
      <c r="D357" s="340"/>
      <c r="E357" s="343"/>
      <c r="F357" s="339"/>
      <c r="G357" s="339"/>
      <c r="H357" s="339"/>
      <c r="I357" s="339"/>
      <c r="J357" s="339"/>
      <c r="K357" s="339"/>
      <c r="L357" s="339"/>
    </row>
    <row r="358" spans="1:12" s="268" customFormat="1" ht="12" x14ac:dyDescent="0.2">
      <c r="A358" s="339"/>
      <c r="B358" s="339"/>
      <c r="C358" s="339"/>
      <c r="D358" s="340"/>
      <c r="E358" s="343"/>
      <c r="F358" s="339"/>
      <c r="G358" s="339"/>
      <c r="H358" s="339"/>
      <c r="I358" s="339"/>
      <c r="J358" s="339"/>
      <c r="K358" s="339"/>
      <c r="L358" s="339"/>
    </row>
    <row r="359" spans="1:12" s="268" customFormat="1" ht="12" x14ac:dyDescent="0.2">
      <c r="A359" s="339"/>
      <c r="B359" s="339"/>
      <c r="C359" s="339"/>
      <c r="D359" s="340"/>
      <c r="E359" s="343"/>
      <c r="F359" s="339"/>
      <c r="G359" s="339"/>
      <c r="H359" s="339"/>
      <c r="I359" s="339"/>
      <c r="J359" s="339"/>
      <c r="K359" s="339"/>
      <c r="L359" s="339"/>
    </row>
    <row r="360" spans="1:12" s="268" customFormat="1" ht="12" x14ac:dyDescent="0.2">
      <c r="A360" s="339"/>
      <c r="B360" s="339"/>
      <c r="C360" s="339"/>
      <c r="D360" s="340"/>
      <c r="E360" s="343"/>
      <c r="F360" s="339"/>
      <c r="G360" s="339"/>
      <c r="H360" s="339"/>
      <c r="I360" s="339"/>
      <c r="J360" s="339"/>
      <c r="K360" s="339"/>
      <c r="L360" s="339"/>
    </row>
    <row r="361" spans="1:12" s="268" customFormat="1" ht="12" x14ac:dyDescent="0.2">
      <c r="A361" s="339"/>
      <c r="B361" s="339"/>
      <c r="C361" s="339"/>
      <c r="D361" s="340"/>
      <c r="E361" s="343"/>
      <c r="F361" s="339"/>
      <c r="G361" s="339"/>
      <c r="H361" s="339"/>
      <c r="I361" s="339"/>
      <c r="J361" s="339"/>
      <c r="K361" s="339"/>
      <c r="L361" s="339"/>
    </row>
    <row r="362" spans="1:12" s="268" customFormat="1" ht="12" x14ac:dyDescent="0.2">
      <c r="A362" s="339"/>
      <c r="B362" s="339"/>
      <c r="C362" s="339"/>
      <c r="D362" s="340"/>
      <c r="E362" s="343"/>
      <c r="F362" s="339"/>
      <c r="G362" s="339"/>
      <c r="H362" s="339"/>
      <c r="I362" s="339"/>
      <c r="J362" s="339"/>
      <c r="K362" s="339"/>
      <c r="L362" s="339"/>
    </row>
    <row r="363" spans="1:12" s="268" customFormat="1" ht="12" x14ac:dyDescent="0.2">
      <c r="A363" s="339"/>
      <c r="B363" s="339"/>
      <c r="C363" s="339"/>
      <c r="D363" s="340"/>
      <c r="E363" s="343"/>
      <c r="F363" s="339"/>
      <c r="G363" s="339"/>
      <c r="H363" s="339"/>
      <c r="I363" s="339"/>
      <c r="J363" s="339"/>
      <c r="K363" s="339"/>
      <c r="L363" s="339"/>
    </row>
    <row r="364" spans="1:12" s="268" customFormat="1" ht="12" x14ac:dyDescent="0.2">
      <c r="A364" s="339"/>
      <c r="B364" s="339"/>
      <c r="C364" s="339"/>
      <c r="D364" s="340"/>
      <c r="E364" s="343"/>
      <c r="F364" s="339"/>
      <c r="G364" s="339"/>
      <c r="H364" s="339"/>
      <c r="I364" s="339"/>
      <c r="J364" s="339"/>
      <c r="K364" s="339"/>
      <c r="L364" s="339"/>
    </row>
    <row r="365" spans="1:12" s="268" customFormat="1" ht="12" x14ac:dyDescent="0.2">
      <c r="A365" s="339"/>
      <c r="B365" s="339"/>
      <c r="C365" s="339"/>
      <c r="D365" s="340"/>
      <c r="E365" s="343"/>
      <c r="F365" s="339"/>
      <c r="G365" s="339"/>
      <c r="H365" s="339"/>
      <c r="I365" s="339"/>
      <c r="J365" s="339"/>
      <c r="K365" s="339"/>
      <c r="L365" s="339"/>
    </row>
    <row r="366" spans="1:12" s="268" customFormat="1" ht="12" x14ac:dyDescent="0.2">
      <c r="A366" s="339"/>
      <c r="B366" s="339"/>
      <c r="C366" s="339"/>
      <c r="D366" s="340"/>
      <c r="E366" s="343"/>
      <c r="F366" s="339"/>
      <c r="G366" s="339"/>
      <c r="H366" s="339"/>
      <c r="I366" s="339"/>
      <c r="J366" s="339"/>
      <c r="K366" s="339"/>
      <c r="L366" s="339"/>
    </row>
    <row r="367" spans="1:12" s="268" customFormat="1" ht="12" x14ac:dyDescent="0.2">
      <c r="A367" s="339"/>
      <c r="B367" s="339"/>
      <c r="C367" s="339"/>
      <c r="D367" s="340"/>
      <c r="E367" s="343"/>
      <c r="F367" s="339"/>
      <c r="G367" s="339"/>
      <c r="H367" s="339"/>
      <c r="I367" s="339"/>
      <c r="J367" s="339"/>
      <c r="K367" s="339"/>
      <c r="L367" s="339"/>
    </row>
    <row r="368" spans="1:12" s="268" customFormat="1" ht="12" x14ac:dyDescent="0.2">
      <c r="A368" s="339"/>
      <c r="B368" s="339"/>
      <c r="C368" s="339"/>
      <c r="D368" s="340"/>
      <c r="E368" s="343"/>
      <c r="F368" s="339"/>
      <c r="G368" s="339"/>
      <c r="H368" s="339"/>
      <c r="I368" s="339"/>
      <c r="J368" s="339"/>
      <c r="K368" s="339"/>
      <c r="L368" s="339"/>
    </row>
    <row r="369" spans="1:12" s="268" customFormat="1" ht="12" x14ac:dyDescent="0.2">
      <c r="A369" s="339"/>
      <c r="B369" s="339"/>
      <c r="C369" s="339"/>
      <c r="D369" s="340"/>
      <c r="E369" s="343"/>
      <c r="F369" s="339"/>
      <c r="G369" s="339"/>
      <c r="H369" s="339"/>
      <c r="I369" s="339"/>
      <c r="J369" s="339"/>
      <c r="K369" s="339"/>
      <c r="L369" s="339"/>
    </row>
    <row r="370" spans="1:12" s="268" customFormat="1" ht="12" x14ac:dyDescent="0.2">
      <c r="A370" s="339"/>
      <c r="B370" s="339"/>
      <c r="C370" s="339"/>
      <c r="D370" s="340"/>
      <c r="E370" s="343"/>
      <c r="F370" s="339"/>
      <c r="G370" s="339"/>
      <c r="H370" s="339"/>
      <c r="I370" s="339"/>
      <c r="J370" s="339"/>
      <c r="K370" s="339"/>
      <c r="L370" s="339"/>
    </row>
    <row r="371" spans="1:12" s="268" customFormat="1" ht="12" x14ac:dyDescent="0.2">
      <c r="A371" s="339"/>
      <c r="B371" s="339"/>
      <c r="C371" s="339"/>
      <c r="D371" s="340"/>
      <c r="E371" s="343"/>
      <c r="F371" s="339"/>
      <c r="G371" s="339"/>
      <c r="H371" s="339"/>
      <c r="I371" s="339"/>
      <c r="J371" s="339"/>
      <c r="K371" s="339"/>
      <c r="L371" s="339"/>
    </row>
    <row r="372" spans="1:12" s="268" customFormat="1" ht="12" x14ac:dyDescent="0.2">
      <c r="A372" s="339"/>
      <c r="B372" s="339"/>
      <c r="C372" s="339"/>
      <c r="D372" s="340"/>
      <c r="E372" s="343"/>
      <c r="F372" s="339"/>
      <c r="G372" s="339"/>
      <c r="H372" s="339"/>
      <c r="I372" s="339"/>
      <c r="J372" s="339"/>
      <c r="K372" s="339"/>
      <c r="L372" s="339"/>
    </row>
    <row r="373" spans="1:12" s="268" customFormat="1" ht="12" x14ac:dyDescent="0.2">
      <c r="A373" s="339"/>
      <c r="B373" s="339"/>
      <c r="C373" s="339"/>
      <c r="D373" s="340"/>
      <c r="E373" s="343"/>
      <c r="F373" s="339"/>
      <c r="G373" s="339"/>
      <c r="H373" s="339"/>
      <c r="I373" s="339"/>
      <c r="J373" s="339"/>
      <c r="K373" s="339"/>
      <c r="L373" s="339"/>
    </row>
    <row r="374" spans="1:12" s="268" customFormat="1" ht="12" x14ac:dyDescent="0.2">
      <c r="A374" s="339"/>
      <c r="B374" s="339"/>
      <c r="C374" s="339"/>
      <c r="D374" s="340"/>
      <c r="E374" s="343"/>
      <c r="F374" s="339"/>
      <c r="G374" s="339"/>
      <c r="H374" s="339"/>
      <c r="I374" s="339"/>
      <c r="J374" s="339"/>
      <c r="K374" s="339"/>
      <c r="L374" s="339"/>
    </row>
    <row r="375" spans="1:12" s="268" customFormat="1" ht="12" x14ac:dyDescent="0.2">
      <c r="A375" s="339"/>
      <c r="B375" s="339"/>
      <c r="C375" s="339"/>
      <c r="D375" s="340"/>
      <c r="E375" s="343"/>
      <c r="F375" s="339"/>
      <c r="G375" s="339"/>
      <c r="H375" s="339"/>
      <c r="I375" s="339"/>
      <c r="J375" s="339"/>
      <c r="K375" s="339"/>
      <c r="L375" s="339"/>
    </row>
    <row r="376" spans="1:12" s="268" customFormat="1" ht="12" x14ac:dyDescent="0.2">
      <c r="A376" s="339"/>
      <c r="B376" s="339"/>
      <c r="C376" s="339"/>
      <c r="D376" s="340"/>
      <c r="E376" s="343"/>
      <c r="F376" s="339"/>
      <c r="G376" s="339"/>
      <c r="H376" s="339"/>
      <c r="I376" s="339"/>
      <c r="J376" s="339"/>
      <c r="K376" s="339"/>
      <c r="L376" s="339"/>
    </row>
    <row r="377" spans="1:12" s="268" customFormat="1" ht="12" x14ac:dyDescent="0.2">
      <c r="A377" s="339"/>
      <c r="B377" s="339"/>
      <c r="C377" s="339"/>
      <c r="D377" s="340"/>
      <c r="E377" s="343"/>
      <c r="F377" s="339"/>
      <c r="G377" s="339"/>
      <c r="H377" s="339"/>
      <c r="I377" s="339"/>
      <c r="J377" s="339"/>
      <c r="K377" s="339"/>
      <c r="L377" s="339"/>
    </row>
    <row r="378" spans="1:12" s="268" customFormat="1" ht="12" x14ac:dyDescent="0.2">
      <c r="A378" s="339"/>
      <c r="B378" s="339"/>
      <c r="C378" s="339"/>
      <c r="D378" s="340"/>
      <c r="E378" s="343"/>
      <c r="F378" s="339"/>
      <c r="G378" s="339"/>
      <c r="H378" s="339"/>
      <c r="I378" s="339"/>
      <c r="J378" s="339"/>
      <c r="K378" s="339"/>
      <c r="L378" s="339"/>
    </row>
    <row r="379" spans="1:12" s="268" customFormat="1" ht="12" x14ac:dyDescent="0.2">
      <c r="A379" s="339"/>
      <c r="B379" s="339"/>
      <c r="C379" s="339"/>
      <c r="D379" s="340"/>
      <c r="E379" s="343"/>
      <c r="F379" s="339"/>
      <c r="G379" s="339"/>
      <c r="H379" s="339"/>
      <c r="I379" s="339"/>
      <c r="J379" s="339"/>
      <c r="K379" s="339"/>
      <c r="L379" s="339"/>
    </row>
    <row r="380" spans="1:12" s="268" customFormat="1" ht="12" x14ac:dyDescent="0.2">
      <c r="A380" s="339"/>
      <c r="B380" s="339"/>
      <c r="C380" s="339"/>
      <c r="D380" s="340"/>
      <c r="E380" s="343"/>
      <c r="F380" s="339"/>
      <c r="G380" s="339"/>
      <c r="H380" s="339"/>
      <c r="I380" s="339"/>
      <c r="J380" s="339"/>
      <c r="K380" s="339"/>
      <c r="L380" s="339"/>
    </row>
    <row r="381" spans="1:12" s="268" customFormat="1" ht="12" x14ac:dyDescent="0.2">
      <c r="A381" s="339"/>
      <c r="B381" s="339"/>
      <c r="C381" s="339"/>
      <c r="D381" s="340"/>
      <c r="E381" s="343"/>
      <c r="F381" s="339"/>
      <c r="G381" s="339"/>
      <c r="H381" s="339"/>
      <c r="I381" s="339"/>
      <c r="J381" s="339"/>
      <c r="K381" s="339"/>
      <c r="L381" s="339"/>
    </row>
    <row r="382" spans="1:12" s="268" customFormat="1" ht="12" x14ac:dyDescent="0.2">
      <c r="A382" s="339"/>
      <c r="B382" s="339"/>
      <c r="C382" s="339"/>
      <c r="D382" s="340"/>
      <c r="E382" s="343"/>
      <c r="F382" s="339"/>
      <c r="G382" s="339"/>
      <c r="H382" s="339"/>
      <c r="I382" s="339"/>
      <c r="J382" s="339"/>
      <c r="K382" s="339"/>
      <c r="L382" s="339"/>
    </row>
    <row r="383" spans="1:12" s="268" customFormat="1" ht="12" x14ac:dyDescent="0.2">
      <c r="A383" s="339"/>
      <c r="B383" s="339"/>
      <c r="C383" s="339"/>
      <c r="D383" s="340"/>
      <c r="E383" s="343"/>
      <c r="F383" s="339"/>
      <c r="G383" s="339"/>
      <c r="H383" s="339"/>
      <c r="I383" s="339"/>
      <c r="J383" s="339"/>
      <c r="K383" s="339"/>
      <c r="L383" s="339"/>
    </row>
    <row r="384" spans="1:12" s="268" customFormat="1" ht="12" x14ac:dyDescent="0.2">
      <c r="A384" s="339"/>
      <c r="B384" s="339"/>
      <c r="C384" s="339"/>
      <c r="D384" s="340"/>
      <c r="E384" s="343"/>
      <c r="F384" s="339"/>
      <c r="G384" s="339"/>
      <c r="H384" s="339"/>
      <c r="I384" s="339"/>
      <c r="J384" s="339"/>
      <c r="K384" s="339"/>
      <c r="L384" s="339"/>
    </row>
    <row r="385" spans="1:12" s="268" customFormat="1" ht="12" x14ac:dyDescent="0.2">
      <c r="A385" s="339"/>
      <c r="B385" s="339"/>
      <c r="C385" s="339"/>
      <c r="D385" s="340"/>
      <c r="E385" s="343"/>
      <c r="F385" s="339"/>
      <c r="G385" s="339"/>
      <c r="H385" s="339"/>
      <c r="I385" s="339"/>
      <c r="J385" s="339"/>
      <c r="K385" s="339"/>
      <c r="L385" s="339"/>
    </row>
    <row r="386" spans="1:12" s="268" customFormat="1" ht="12" x14ac:dyDescent="0.2">
      <c r="A386" s="339"/>
      <c r="B386" s="339"/>
      <c r="C386" s="339"/>
      <c r="D386" s="340"/>
      <c r="E386" s="343"/>
      <c r="F386" s="339"/>
      <c r="G386" s="339"/>
      <c r="H386" s="339"/>
      <c r="I386" s="339"/>
      <c r="J386" s="339"/>
      <c r="K386" s="339"/>
      <c r="L386" s="339"/>
    </row>
    <row r="387" spans="1:12" s="268" customFormat="1" ht="12" x14ac:dyDescent="0.2">
      <c r="A387" s="339"/>
      <c r="B387" s="339"/>
      <c r="C387" s="339"/>
      <c r="D387" s="340"/>
      <c r="E387" s="343"/>
      <c r="F387" s="339"/>
      <c r="G387" s="339"/>
      <c r="H387" s="339"/>
      <c r="I387" s="339"/>
      <c r="J387" s="339"/>
      <c r="K387" s="339"/>
      <c r="L387" s="339"/>
    </row>
    <row r="388" spans="1:12" s="268" customFormat="1" ht="12" x14ac:dyDescent="0.2">
      <c r="A388" s="339"/>
      <c r="B388" s="339"/>
      <c r="C388" s="339"/>
      <c r="D388" s="340"/>
      <c r="E388" s="343"/>
      <c r="F388" s="339"/>
      <c r="G388" s="339"/>
      <c r="H388" s="339"/>
      <c r="I388" s="339"/>
      <c r="J388" s="339"/>
      <c r="K388" s="339"/>
      <c r="L388" s="339"/>
    </row>
    <row r="389" spans="1:12" s="268" customFormat="1" ht="12" x14ac:dyDescent="0.2">
      <c r="A389" s="339"/>
      <c r="B389" s="339"/>
      <c r="C389" s="339"/>
      <c r="D389" s="340"/>
      <c r="E389" s="343"/>
      <c r="F389" s="339"/>
      <c r="G389" s="339"/>
      <c r="H389" s="339"/>
      <c r="I389" s="339"/>
      <c r="J389" s="339"/>
      <c r="K389" s="339"/>
      <c r="L389" s="339"/>
    </row>
    <row r="390" spans="1:12" s="268" customFormat="1" ht="12" x14ac:dyDescent="0.2">
      <c r="A390" s="339"/>
      <c r="B390" s="339"/>
      <c r="C390" s="339"/>
      <c r="D390" s="340"/>
      <c r="E390" s="343"/>
      <c r="F390" s="339"/>
      <c r="G390" s="339"/>
      <c r="H390" s="339"/>
      <c r="I390" s="339"/>
      <c r="J390" s="339"/>
      <c r="K390" s="339"/>
      <c r="L390" s="339"/>
    </row>
    <row r="391" spans="1:12" s="268" customFormat="1" ht="12" x14ac:dyDescent="0.2">
      <c r="A391" s="339"/>
      <c r="B391" s="339"/>
      <c r="C391" s="339"/>
      <c r="D391" s="340"/>
      <c r="E391" s="343"/>
      <c r="F391" s="339"/>
      <c r="G391" s="339"/>
      <c r="H391" s="339"/>
      <c r="I391" s="339"/>
      <c r="J391" s="339"/>
      <c r="K391" s="339"/>
      <c r="L391" s="339"/>
    </row>
    <row r="392" spans="1:12" s="268" customFormat="1" ht="12" x14ac:dyDescent="0.2">
      <c r="A392" s="339"/>
      <c r="B392" s="339"/>
      <c r="C392" s="339"/>
      <c r="D392" s="340"/>
      <c r="E392" s="343"/>
      <c r="F392" s="339"/>
      <c r="G392" s="339"/>
      <c r="H392" s="339"/>
      <c r="I392" s="339"/>
      <c r="J392" s="339"/>
      <c r="K392" s="339"/>
      <c r="L392" s="339"/>
    </row>
    <row r="393" spans="1:12" s="268" customFormat="1" ht="12" x14ac:dyDescent="0.2">
      <c r="A393" s="339"/>
      <c r="B393" s="339"/>
      <c r="C393" s="339"/>
      <c r="D393" s="340"/>
      <c r="E393" s="343"/>
      <c r="F393" s="339"/>
      <c r="G393" s="339"/>
      <c r="H393" s="339"/>
      <c r="I393" s="339"/>
      <c r="J393" s="339"/>
      <c r="K393" s="339"/>
      <c r="L393" s="339"/>
    </row>
    <row r="394" spans="1:12" s="268" customFormat="1" ht="12" x14ac:dyDescent="0.2">
      <c r="A394" s="339"/>
      <c r="B394" s="339"/>
      <c r="C394" s="339"/>
      <c r="D394" s="340"/>
      <c r="E394" s="343"/>
      <c r="F394" s="339"/>
      <c r="G394" s="339"/>
      <c r="H394" s="339"/>
      <c r="I394" s="339"/>
      <c r="J394" s="339"/>
      <c r="K394" s="339"/>
      <c r="L394" s="339"/>
    </row>
    <row r="395" spans="1:12" s="268" customFormat="1" ht="12" x14ac:dyDescent="0.2">
      <c r="A395" s="339"/>
      <c r="B395" s="339"/>
      <c r="C395" s="339"/>
      <c r="D395" s="340"/>
      <c r="E395" s="343"/>
      <c r="F395" s="339"/>
      <c r="G395" s="339"/>
      <c r="H395" s="339"/>
      <c r="I395" s="339"/>
      <c r="J395" s="339"/>
      <c r="K395" s="339"/>
      <c r="L395" s="339"/>
    </row>
    <row r="396" spans="1:12" s="268" customFormat="1" ht="12" x14ac:dyDescent="0.2">
      <c r="A396" s="339"/>
      <c r="B396" s="339"/>
      <c r="C396" s="339"/>
      <c r="D396" s="340"/>
      <c r="E396" s="343"/>
      <c r="F396" s="339"/>
      <c r="G396" s="339"/>
      <c r="H396" s="339"/>
      <c r="I396" s="339"/>
      <c r="J396" s="339"/>
      <c r="K396" s="339"/>
      <c r="L396" s="339"/>
    </row>
    <row r="397" spans="1:12" s="268" customFormat="1" ht="12" x14ac:dyDescent="0.2">
      <c r="A397" s="339"/>
      <c r="B397" s="339"/>
      <c r="C397" s="339"/>
      <c r="D397" s="340"/>
      <c r="E397" s="343"/>
      <c r="F397" s="339"/>
      <c r="G397" s="339"/>
      <c r="H397" s="339"/>
      <c r="I397" s="339"/>
      <c r="J397" s="339"/>
      <c r="K397" s="339"/>
      <c r="L397" s="339"/>
    </row>
    <row r="398" spans="1:12" s="268" customFormat="1" ht="12" x14ac:dyDescent="0.2">
      <c r="A398" s="339"/>
      <c r="B398" s="339"/>
      <c r="C398" s="339"/>
      <c r="D398" s="340"/>
      <c r="E398" s="343"/>
      <c r="F398" s="339"/>
      <c r="G398" s="339"/>
      <c r="H398" s="339"/>
      <c r="I398" s="339"/>
      <c r="J398" s="339"/>
      <c r="K398" s="339"/>
      <c r="L398" s="339"/>
    </row>
    <row r="399" spans="1:12" s="268" customFormat="1" ht="12" x14ac:dyDescent="0.2">
      <c r="A399" s="339"/>
      <c r="B399" s="339"/>
      <c r="C399" s="339"/>
      <c r="D399" s="340"/>
      <c r="E399" s="343"/>
      <c r="F399" s="339"/>
      <c r="G399" s="339"/>
      <c r="H399" s="339"/>
      <c r="I399" s="339"/>
      <c r="J399" s="339"/>
      <c r="K399" s="339"/>
      <c r="L399" s="339"/>
    </row>
    <row r="400" spans="1:12" s="268" customFormat="1" ht="12" x14ac:dyDescent="0.2">
      <c r="A400" s="339"/>
      <c r="B400" s="339"/>
      <c r="C400" s="339"/>
      <c r="D400" s="340"/>
      <c r="E400" s="343"/>
      <c r="F400" s="339"/>
      <c r="G400" s="339"/>
      <c r="H400" s="339"/>
      <c r="I400" s="339"/>
      <c r="J400" s="339"/>
      <c r="K400" s="339"/>
      <c r="L400" s="339"/>
    </row>
    <row r="401" spans="1:12" s="268" customFormat="1" ht="12" x14ac:dyDescent="0.2">
      <c r="A401" s="339"/>
      <c r="B401" s="339"/>
      <c r="C401" s="339"/>
      <c r="D401" s="340"/>
      <c r="E401" s="343"/>
      <c r="F401" s="339"/>
      <c r="G401" s="339"/>
      <c r="H401" s="339"/>
      <c r="I401" s="339"/>
      <c r="J401" s="339"/>
      <c r="K401" s="339"/>
      <c r="L401" s="339"/>
    </row>
    <row r="402" spans="1:12" s="268" customFormat="1" ht="12" x14ac:dyDescent="0.2">
      <c r="A402" s="339"/>
      <c r="B402" s="339"/>
      <c r="C402" s="339"/>
      <c r="D402" s="340"/>
      <c r="E402" s="343"/>
      <c r="F402" s="339"/>
      <c r="G402" s="339"/>
      <c r="H402" s="339"/>
      <c r="I402" s="339"/>
      <c r="J402" s="339"/>
      <c r="K402" s="339"/>
      <c r="L402" s="339"/>
    </row>
    <row r="403" spans="1:12" s="268" customFormat="1" ht="12" x14ac:dyDescent="0.2">
      <c r="A403" s="339"/>
      <c r="B403" s="339"/>
      <c r="C403" s="339"/>
      <c r="D403" s="340"/>
      <c r="E403" s="343"/>
      <c r="F403" s="339"/>
      <c r="G403" s="339"/>
      <c r="H403" s="339"/>
      <c r="I403" s="339"/>
      <c r="J403" s="339"/>
      <c r="K403" s="339"/>
      <c r="L403" s="339"/>
    </row>
    <row r="404" spans="1:12" s="268" customFormat="1" ht="12" x14ac:dyDescent="0.2">
      <c r="A404" s="339"/>
      <c r="B404" s="339"/>
      <c r="C404" s="339"/>
      <c r="D404" s="340"/>
      <c r="E404" s="343"/>
      <c r="F404" s="339"/>
      <c r="G404" s="339"/>
      <c r="H404" s="339"/>
      <c r="I404" s="339"/>
      <c r="J404" s="339"/>
      <c r="K404" s="339"/>
      <c r="L404" s="339"/>
    </row>
    <row r="405" spans="1:12" s="268" customFormat="1" ht="12" x14ac:dyDescent="0.2">
      <c r="A405" s="339"/>
      <c r="B405" s="339"/>
      <c r="C405" s="339"/>
      <c r="D405" s="340"/>
      <c r="E405" s="343"/>
      <c r="F405" s="339"/>
      <c r="G405" s="339"/>
      <c r="H405" s="339"/>
      <c r="I405" s="339"/>
      <c r="J405" s="339"/>
      <c r="K405" s="339"/>
      <c r="L405" s="339"/>
    </row>
    <row r="406" spans="1:12" s="268" customFormat="1" ht="12" x14ac:dyDescent="0.2">
      <c r="A406" s="339"/>
      <c r="B406" s="339"/>
      <c r="C406" s="339"/>
      <c r="D406" s="340"/>
      <c r="E406" s="343"/>
      <c r="F406" s="339"/>
      <c r="G406" s="339"/>
      <c r="H406" s="339"/>
      <c r="I406" s="339"/>
      <c r="J406" s="339"/>
      <c r="K406" s="339"/>
      <c r="L406" s="339"/>
    </row>
    <row r="407" spans="1:12" s="268" customFormat="1" ht="12" x14ac:dyDescent="0.2">
      <c r="A407" s="339"/>
      <c r="B407" s="339"/>
      <c r="C407" s="339"/>
      <c r="D407" s="340"/>
      <c r="E407" s="343"/>
      <c r="F407" s="339"/>
      <c r="G407" s="339"/>
      <c r="H407" s="339"/>
      <c r="I407" s="339"/>
      <c r="J407" s="339"/>
      <c r="K407" s="339"/>
      <c r="L407" s="339"/>
    </row>
    <row r="408" spans="1:12" s="268" customFormat="1" ht="12" x14ac:dyDescent="0.2">
      <c r="A408" s="339"/>
      <c r="B408" s="339"/>
      <c r="C408" s="339"/>
      <c r="D408" s="340"/>
      <c r="E408" s="343"/>
      <c r="F408" s="339"/>
      <c r="G408" s="339"/>
      <c r="H408" s="339"/>
      <c r="I408" s="339"/>
      <c r="J408" s="339"/>
      <c r="K408" s="339"/>
      <c r="L408" s="339"/>
    </row>
    <row r="409" spans="1:12" s="268" customFormat="1" ht="12" x14ac:dyDescent="0.2">
      <c r="A409" s="339"/>
      <c r="B409" s="339"/>
      <c r="C409" s="339"/>
      <c r="D409" s="340"/>
      <c r="E409" s="343"/>
      <c r="F409" s="339"/>
      <c r="G409" s="339"/>
      <c r="H409" s="339"/>
      <c r="I409" s="339"/>
      <c r="J409" s="339"/>
      <c r="K409" s="339"/>
      <c r="L409" s="339"/>
    </row>
    <row r="410" spans="1:12" s="268" customFormat="1" ht="12" x14ac:dyDescent="0.2">
      <c r="A410" s="339"/>
      <c r="B410" s="339"/>
      <c r="C410" s="339"/>
      <c r="D410" s="340"/>
      <c r="E410" s="343"/>
      <c r="F410" s="339"/>
      <c r="G410" s="339"/>
      <c r="H410" s="339"/>
      <c r="I410" s="339"/>
      <c r="J410" s="339"/>
      <c r="K410" s="339"/>
      <c r="L410" s="339"/>
    </row>
    <row r="411" spans="1:12" s="268" customFormat="1" ht="12" x14ac:dyDescent="0.2">
      <c r="A411" s="339"/>
      <c r="B411" s="339"/>
      <c r="C411" s="339"/>
      <c r="D411" s="340"/>
      <c r="E411" s="343"/>
      <c r="F411" s="339"/>
      <c r="G411" s="339"/>
      <c r="H411" s="339"/>
      <c r="I411" s="339"/>
      <c r="J411" s="339"/>
      <c r="K411" s="339"/>
      <c r="L411" s="339"/>
    </row>
    <row r="412" spans="1:12" s="268" customFormat="1" ht="12" x14ac:dyDescent="0.2">
      <c r="A412" s="339"/>
      <c r="B412" s="339"/>
      <c r="C412" s="339"/>
      <c r="D412" s="340"/>
      <c r="E412" s="343"/>
      <c r="F412" s="339"/>
      <c r="G412" s="339"/>
      <c r="H412" s="339"/>
      <c r="I412" s="339"/>
      <c r="J412" s="339"/>
      <c r="K412" s="339"/>
      <c r="L412" s="339"/>
    </row>
    <row r="413" spans="1:12" s="268" customFormat="1" ht="12" x14ac:dyDescent="0.2">
      <c r="A413" s="339"/>
      <c r="B413" s="339"/>
      <c r="C413" s="339"/>
      <c r="D413" s="340"/>
      <c r="E413" s="343"/>
      <c r="F413" s="339"/>
      <c r="G413" s="339"/>
      <c r="H413" s="339"/>
      <c r="I413" s="339"/>
      <c r="J413" s="339"/>
      <c r="K413" s="339"/>
      <c r="L413" s="339"/>
    </row>
    <row r="414" spans="1:12" s="268" customFormat="1" ht="12" x14ac:dyDescent="0.2">
      <c r="A414" s="339"/>
      <c r="B414" s="339"/>
      <c r="C414" s="339"/>
      <c r="D414" s="340"/>
      <c r="E414" s="343"/>
      <c r="F414" s="339"/>
      <c r="G414" s="339"/>
      <c r="H414" s="339"/>
      <c r="I414" s="339"/>
      <c r="J414" s="339"/>
      <c r="K414" s="339"/>
      <c r="L414" s="339"/>
    </row>
    <row r="415" spans="1:12" s="268" customFormat="1" ht="12" x14ac:dyDescent="0.2">
      <c r="A415" s="339"/>
      <c r="B415" s="339"/>
      <c r="C415" s="339"/>
      <c r="D415" s="340"/>
      <c r="E415" s="343"/>
      <c r="F415" s="339"/>
      <c r="G415" s="339"/>
      <c r="H415" s="339"/>
      <c r="I415" s="339"/>
      <c r="J415" s="339"/>
      <c r="K415" s="339"/>
      <c r="L415" s="339"/>
    </row>
    <row r="416" spans="1:12" s="268" customFormat="1" ht="12" x14ac:dyDescent="0.2">
      <c r="A416" s="339"/>
      <c r="B416" s="339"/>
      <c r="C416" s="339"/>
      <c r="D416" s="340"/>
      <c r="E416" s="343"/>
      <c r="F416" s="339"/>
      <c r="G416" s="339"/>
      <c r="H416" s="339"/>
      <c r="I416" s="339"/>
      <c r="J416" s="339"/>
      <c r="K416" s="339"/>
      <c r="L416" s="339"/>
    </row>
    <row r="417" spans="1:12" s="268" customFormat="1" ht="12" x14ac:dyDescent="0.2">
      <c r="A417" s="339"/>
      <c r="B417" s="339"/>
      <c r="C417" s="339"/>
      <c r="D417" s="340"/>
      <c r="E417" s="343"/>
      <c r="F417" s="339"/>
      <c r="G417" s="339"/>
      <c r="H417" s="339"/>
      <c r="I417" s="339"/>
      <c r="J417" s="339"/>
      <c r="K417" s="339"/>
      <c r="L417" s="339"/>
    </row>
    <row r="418" spans="1:12" s="268" customFormat="1" ht="12" x14ac:dyDescent="0.2">
      <c r="A418" s="339"/>
      <c r="B418" s="339"/>
      <c r="C418" s="339"/>
      <c r="D418" s="340"/>
      <c r="E418" s="343"/>
      <c r="F418" s="339"/>
      <c r="G418" s="339"/>
      <c r="H418" s="339"/>
      <c r="I418" s="339"/>
      <c r="J418" s="339"/>
      <c r="K418" s="339"/>
      <c r="L418" s="339"/>
    </row>
    <row r="419" spans="1:12" s="268" customFormat="1" ht="12" x14ac:dyDescent="0.2">
      <c r="A419" s="339"/>
      <c r="B419" s="339"/>
      <c r="C419" s="339"/>
      <c r="D419" s="340"/>
      <c r="E419" s="343"/>
      <c r="F419" s="339"/>
      <c r="G419" s="339"/>
      <c r="H419" s="339"/>
      <c r="I419" s="339"/>
      <c r="J419" s="339"/>
      <c r="K419" s="339"/>
      <c r="L419" s="339"/>
    </row>
    <row r="420" spans="1:12" s="268" customFormat="1" ht="12" x14ac:dyDescent="0.2">
      <c r="A420" s="339"/>
      <c r="B420" s="339"/>
      <c r="C420" s="339"/>
      <c r="D420" s="340"/>
      <c r="E420" s="343"/>
      <c r="F420" s="339"/>
      <c r="G420" s="339"/>
      <c r="H420" s="339"/>
      <c r="I420" s="339"/>
      <c r="J420" s="339"/>
      <c r="K420" s="339"/>
      <c r="L420" s="339"/>
    </row>
    <row r="421" spans="1:12" s="268" customFormat="1" ht="12" x14ac:dyDescent="0.2">
      <c r="A421" s="339"/>
      <c r="B421" s="339"/>
      <c r="C421" s="339"/>
      <c r="D421" s="340"/>
      <c r="E421" s="343"/>
      <c r="F421" s="339"/>
      <c r="G421" s="339"/>
      <c r="H421" s="339"/>
      <c r="I421" s="339"/>
      <c r="J421" s="339"/>
      <c r="K421" s="339"/>
      <c r="L421" s="339"/>
    </row>
    <row r="422" spans="1:12" s="268" customFormat="1" ht="12" x14ac:dyDescent="0.2">
      <c r="A422" s="339"/>
      <c r="B422" s="339"/>
      <c r="C422" s="339"/>
      <c r="D422" s="340"/>
      <c r="E422" s="343"/>
      <c r="F422" s="339"/>
      <c r="G422" s="339"/>
      <c r="H422" s="339"/>
      <c r="I422" s="339"/>
      <c r="J422" s="339"/>
      <c r="K422" s="339"/>
      <c r="L422" s="339"/>
    </row>
    <row r="423" spans="1:12" s="268" customFormat="1" ht="12" x14ac:dyDescent="0.2">
      <c r="A423" s="339"/>
      <c r="B423" s="339"/>
      <c r="C423" s="339"/>
      <c r="D423" s="340"/>
      <c r="E423" s="343"/>
      <c r="F423" s="339"/>
      <c r="G423" s="339"/>
      <c r="H423" s="339"/>
      <c r="I423" s="339"/>
      <c r="J423" s="339"/>
      <c r="K423" s="339"/>
      <c r="L423" s="339"/>
    </row>
    <row r="424" spans="1:12" s="268" customFormat="1" ht="12" x14ac:dyDescent="0.2">
      <c r="A424" s="339"/>
      <c r="B424" s="339"/>
      <c r="C424" s="339"/>
      <c r="D424" s="340"/>
      <c r="E424" s="343"/>
      <c r="F424" s="339"/>
      <c r="G424" s="339"/>
      <c r="H424" s="339"/>
      <c r="I424" s="339"/>
      <c r="J424" s="339"/>
      <c r="K424" s="339"/>
      <c r="L424" s="339"/>
    </row>
    <row r="425" spans="1:12" s="268" customFormat="1" ht="12" x14ac:dyDescent="0.2">
      <c r="A425" s="339"/>
      <c r="B425" s="339"/>
      <c r="C425" s="339"/>
      <c r="D425" s="340"/>
      <c r="E425" s="343"/>
      <c r="F425" s="339"/>
      <c r="G425" s="339"/>
      <c r="H425" s="339"/>
      <c r="I425" s="339"/>
      <c r="J425" s="339"/>
      <c r="K425" s="339"/>
      <c r="L425" s="339"/>
    </row>
    <row r="426" spans="1:12" s="268" customFormat="1" ht="12" x14ac:dyDescent="0.2">
      <c r="A426" s="339"/>
      <c r="B426" s="339"/>
      <c r="C426" s="339"/>
      <c r="D426" s="340"/>
      <c r="E426" s="343"/>
      <c r="F426" s="339"/>
      <c r="G426" s="339"/>
      <c r="H426" s="339"/>
      <c r="I426" s="339"/>
      <c r="J426" s="339"/>
      <c r="K426" s="339"/>
      <c r="L426" s="339"/>
    </row>
    <row r="427" spans="1:12" s="268" customFormat="1" ht="12" x14ac:dyDescent="0.2">
      <c r="A427" s="339"/>
      <c r="B427" s="339"/>
      <c r="C427" s="339"/>
      <c r="D427" s="340"/>
      <c r="E427" s="343"/>
      <c r="F427" s="339"/>
      <c r="G427" s="339"/>
      <c r="H427" s="339"/>
      <c r="I427" s="339"/>
      <c r="J427" s="339"/>
      <c r="K427" s="339"/>
      <c r="L427" s="339"/>
    </row>
    <row r="428" spans="1:12" s="268" customFormat="1" ht="12" x14ac:dyDescent="0.2">
      <c r="A428" s="339"/>
      <c r="B428" s="339"/>
      <c r="C428" s="339"/>
      <c r="D428" s="340"/>
      <c r="E428" s="343"/>
      <c r="F428" s="339"/>
      <c r="G428" s="339"/>
      <c r="H428" s="339"/>
      <c r="I428" s="339"/>
      <c r="J428" s="339"/>
      <c r="K428" s="339"/>
      <c r="L428" s="339"/>
    </row>
    <row r="429" spans="1:12" s="268" customFormat="1" ht="12" x14ac:dyDescent="0.2">
      <c r="A429" s="339"/>
      <c r="B429" s="339"/>
      <c r="C429" s="339"/>
      <c r="D429" s="340"/>
      <c r="E429" s="343"/>
      <c r="F429" s="339"/>
      <c r="G429" s="339"/>
      <c r="H429" s="339"/>
      <c r="I429" s="339"/>
      <c r="J429" s="339"/>
      <c r="K429" s="339"/>
      <c r="L429" s="339"/>
    </row>
    <row r="430" spans="1:12" s="268" customFormat="1" ht="12" x14ac:dyDescent="0.2">
      <c r="A430" s="339"/>
      <c r="B430" s="339"/>
      <c r="C430" s="339"/>
      <c r="D430" s="340"/>
      <c r="E430" s="343"/>
      <c r="F430" s="339"/>
      <c r="G430" s="339"/>
      <c r="H430" s="339"/>
      <c r="I430" s="339"/>
      <c r="J430" s="339"/>
      <c r="K430" s="339"/>
      <c r="L430" s="339"/>
    </row>
    <row r="431" spans="1:12" s="268" customFormat="1" ht="12" x14ac:dyDescent="0.2">
      <c r="A431" s="339"/>
      <c r="B431" s="339"/>
      <c r="C431" s="339"/>
      <c r="D431" s="340"/>
      <c r="E431" s="343"/>
      <c r="F431" s="339"/>
      <c r="G431" s="339"/>
      <c r="H431" s="339"/>
      <c r="I431" s="339"/>
      <c r="J431" s="339"/>
      <c r="K431" s="339"/>
      <c r="L431" s="339"/>
    </row>
    <row r="432" spans="1:12" s="268" customFormat="1" ht="12" x14ac:dyDescent="0.2">
      <c r="A432" s="339"/>
      <c r="B432" s="339"/>
      <c r="C432" s="339"/>
      <c r="D432" s="340"/>
      <c r="E432" s="343"/>
      <c r="F432" s="339"/>
      <c r="G432" s="339"/>
      <c r="H432" s="339"/>
      <c r="I432" s="339"/>
      <c r="J432" s="339"/>
      <c r="K432" s="339"/>
      <c r="L432" s="339"/>
    </row>
    <row r="433" spans="1:12" s="268" customFormat="1" ht="12" x14ac:dyDescent="0.2">
      <c r="A433" s="339"/>
      <c r="B433" s="339"/>
      <c r="C433" s="339"/>
      <c r="D433" s="340"/>
      <c r="E433" s="343"/>
      <c r="F433" s="339"/>
      <c r="G433" s="339"/>
      <c r="H433" s="339"/>
      <c r="I433" s="339"/>
      <c r="J433" s="339"/>
      <c r="K433" s="339"/>
      <c r="L433" s="339"/>
    </row>
    <row r="434" spans="1:12" s="268" customFormat="1" ht="12" x14ac:dyDescent="0.2">
      <c r="A434" s="339"/>
      <c r="B434" s="339"/>
      <c r="C434" s="339"/>
      <c r="D434" s="340"/>
      <c r="E434" s="343"/>
      <c r="F434" s="339"/>
      <c r="G434" s="339"/>
      <c r="H434" s="339"/>
      <c r="I434" s="339"/>
      <c r="J434" s="339"/>
      <c r="K434" s="339"/>
      <c r="L434" s="339"/>
    </row>
    <row r="435" spans="1:12" s="268" customFormat="1" ht="12" x14ac:dyDescent="0.2">
      <c r="A435" s="339"/>
      <c r="B435" s="339"/>
      <c r="C435" s="339"/>
      <c r="D435" s="340"/>
      <c r="E435" s="343"/>
      <c r="F435" s="339"/>
      <c r="G435" s="339"/>
      <c r="H435" s="339"/>
      <c r="I435" s="339"/>
      <c r="J435" s="339"/>
      <c r="K435" s="339"/>
      <c r="L435" s="339"/>
    </row>
    <row r="436" spans="1:12" s="268" customFormat="1" ht="12" x14ac:dyDescent="0.2">
      <c r="A436" s="339"/>
      <c r="B436" s="339"/>
      <c r="C436" s="339"/>
      <c r="D436" s="340"/>
      <c r="E436" s="343"/>
      <c r="F436" s="339"/>
      <c r="G436" s="339"/>
      <c r="H436" s="339"/>
      <c r="I436" s="339"/>
      <c r="J436" s="339"/>
      <c r="K436" s="339"/>
      <c r="L436" s="339"/>
    </row>
    <row r="437" spans="1:12" s="268" customFormat="1" ht="12" x14ac:dyDescent="0.2">
      <c r="A437" s="339"/>
      <c r="B437" s="339"/>
      <c r="C437" s="339"/>
      <c r="D437" s="340"/>
      <c r="E437" s="343"/>
      <c r="F437" s="339"/>
      <c r="G437" s="339"/>
      <c r="H437" s="339"/>
      <c r="I437" s="339"/>
      <c r="J437" s="339"/>
      <c r="K437" s="339"/>
      <c r="L437" s="339"/>
    </row>
    <row r="438" spans="1:12" s="268" customFormat="1" ht="12" x14ac:dyDescent="0.2">
      <c r="A438" s="339"/>
      <c r="B438" s="339"/>
      <c r="C438" s="339"/>
      <c r="D438" s="340"/>
      <c r="E438" s="343"/>
      <c r="F438" s="339"/>
      <c r="G438" s="339"/>
      <c r="H438" s="339"/>
      <c r="I438" s="339"/>
      <c r="J438" s="339"/>
      <c r="K438" s="339"/>
      <c r="L438" s="339"/>
    </row>
    <row r="439" spans="1:12" s="268" customFormat="1" ht="12" x14ac:dyDescent="0.2">
      <c r="A439" s="339"/>
      <c r="B439" s="339"/>
      <c r="C439" s="339"/>
      <c r="D439" s="340"/>
      <c r="E439" s="343"/>
      <c r="F439" s="339"/>
      <c r="G439" s="339"/>
      <c r="H439" s="339"/>
      <c r="I439" s="339"/>
      <c r="J439" s="339"/>
      <c r="K439" s="339"/>
      <c r="L439" s="339"/>
    </row>
    <row r="440" spans="1:12" s="268" customFormat="1" ht="12" x14ac:dyDescent="0.2">
      <c r="A440" s="339"/>
      <c r="B440" s="339"/>
      <c r="C440" s="339"/>
      <c r="D440" s="340"/>
      <c r="E440" s="343"/>
      <c r="F440" s="339"/>
      <c r="G440" s="339"/>
      <c r="H440" s="339"/>
      <c r="I440" s="339"/>
      <c r="J440" s="339"/>
      <c r="K440" s="339"/>
      <c r="L440" s="339"/>
    </row>
    <row r="441" spans="1:12" s="268" customFormat="1" ht="12" x14ac:dyDescent="0.2">
      <c r="A441" s="339"/>
      <c r="B441" s="339"/>
      <c r="C441" s="339"/>
      <c r="D441" s="340"/>
      <c r="E441" s="343"/>
      <c r="F441" s="339"/>
      <c r="G441" s="339"/>
      <c r="H441" s="339"/>
      <c r="I441" s="339"/>
      <c r="J441" s="339"/>
      <c r="K441" s="339"/>
      <c r="L441" s="339"/>
    </row>
    <row r="442" spans="1:12" s="268" customFormat="1" ht="12" x14ac:dyDescent="0.2">
      <c r="A442" s="339"/>
      <c r="B442" s="339"/>
      <c r="C442" s="339"/>
      <c r="D442" s="340"/>
      <c r="E442" s="343"/>
      <c r="F442" s="339"/>
      <c r="G442" s="339"/>
      <c r="H442" s="339"/>
      <c r="I442" s="339"/>
      <c r="J442" s="339"/>
      <c r="K442" s="339"/>
      <c r="L442" s="339"/>
    </row>
    <row r="443" spans="1:12" s="268" customFormat="1" ht="12" x14ac:dyDescent="0.2">
      <c r="A443" s="339"/>
      <c r="B443" s="339"/>
      <c r="C443" s="339"/>
      <c r="D443" s="340"/>
      <c r="E443" s="343"/>
      <c r="F443" s="339"/>
      <c r="G443" s="339"/>
      <c r="H443" s="339"/>
      <c r="I443" s="339"/>
      <c r="J443" s="339"/>
      <c r="K443" s="339"/>
      <c r="L443" s="339"/>
    </row>
    <row r="444" spans="1:12" s="268" customFormat="1" ht="12" x14ac:dyDescent="0.2">
      <c r="A444" s="339"/>
      <c r="B444" s="339"/>
      <c r="C444" s="339"/>
      <c r="D444" s="340"/>
      <c r="E444" s="343"/>
      <c r="F444" s="339"/>
      <c r="G444" s="339"/>
      <c r="H444" s="339"/>
      <c r="I444" s="339"/>
      <c r="J444" s="339"/>
      <c r="K444" s="339"/>
      <c r="L444" s="339"/>
    </row>
    <row r="445" spans="1:12" s="268" customFormat="1" ht="12" x14ac:dyDescent="0.2">
      <c r="A445" s="339"/>
      <c r="B445" s="339"/>
      <c r="C445" s="339"/>
      <c r="D445" s="340"/>
      <c r="E445" s="343"/>
      <c r="F445" s="339"/>
      <c r="G445" s="339"/>
      <c r="H445" s="339"/>
      <c r="I445" s="339"/>
      <c r="J445" s="339"/>
      <c r="K445" s="339"/>
      <c r="L445" s="339"/>
    </row>
    <row r="446" spans="1:12" s="268" customFormat="1" ht="12" x14ac:dyDescent="0.2">
      <c r="A446" s="339"/>
      <c r="B446" s="339"/>
      <c r="C446" s="339"/>
      <c r="D446" s="340"/>
      <c r="E446" s="343"/>
      <c r="F446" s="339"/>
      <c r="G446" s="339"/>
      <c r="H446" s="339"/>
      <c r="I446" s="339"/>
      <c r="J446" s="339"/>
      <c r="K446" s="339"/>
      <c r="L446" s="339"/>
    </row>
    <row r="447" spans="1:12" s="268" customFormat="1" ht="12" x14ac:dyDescent="0.2">
      <c r="A447" s="339"/>
      <c r="B447" s="339"/>
      <c r="C447" s="339"/>
      <c r="D447" s="340"/>
      <c r="E447" s="343"/>
      <c r="F447" s="339"/>
      <c r="G447" s="339"/>
      <c r="H447" s="339"/>
      <c r="I447" s="339"/>
      <c r="J447" s="339"/>
      <c r="K447" s="339"/>
      <c r="L447" s="339"/>
    </row>
    <row r="448" spans="1:12" s="268" customFormat="1" ht="12" x14ac:dyDescent="0.2">
      <c r="A448" s="339"/>
      <c r="B448" s="339"/>
      <c r="C448" s="339"/>
      <c r="D448" s="340"/>
      <c r="E448" s="343"/>
      <c r="F448" s="339"/>
      <c r="G448" s="339"/>
      <c r="H448" s="339"/>
      <c r="I448" s="339"/>
      <c r="J448" s="339"/>
      <c r="K448" s="339"/>
      <c r="L448" s="339"/>
    </row>
    <row r="449" spans="1:12" s="268" customFormat="1" ht="12" x14ac:dyDescent="0.2">
      <c r="A449" s="339"/>
      <c r="B449" s="339"/>
      <c r="C449" s="339"/>
      <c r="D449" s="340"/>
      <c r="E449" s="343"/>
      <c r="F449" s="339"/>
      <c r="G449" s="339"/>
      <c r="H449" s="339"/>
      <c r="I449" s="339"/>
      <c r="J449" s="339"/>
      <c r="K449" s="339"/>
      <c r="L449" s="339"/>
    </row>
    <row r="450" spans="1:12" s="268" customFormat="1" ht="12" x14ac:dyDescent="0.2">
      <c r="A450" s="339"/>
      <c r="B450" s="339"/>
      <c r="C450" s="339"/>
      <c r="D450" s="340"/>
      <c r="E450" s="343"/>
      <c r="F450" s="339"/>
      <c r="G450" s="339"/>
      <c r="H450" s="339"/>
      <c r="I450" s="339"/>
      <c r="J450" s="339"/>
      <c r="K450" s="339"/>
      <c r="L450" s="339"/>
    </row>
    <row r="451" spans="1:12" s="268" customFormat="1" ht="12" x14ac:dyDescent="0.2">
      <c r="A451" s="339"/>
      <c r="B451" s="339"/>
      <c r="C451" s="339"/>
      <c r="D451" s="340"/>
      <c r="E451" s="343"/>
      <c r="F451" s="339"/>
      <c r="G451" s="339"/>
      <c r="H451" s="339"/>
      <c r="I451" s="339"/>
      <c r="J451" s="339"/>
      <c r="K451" s="339"/>
      <c r="L451" s="339"/>
    </row>
    <row r="452" spans="1:12" s="268" customFormat="1" ht="12" x14ac:dyDescent="0.2">
      <c r="A452" s="339"/>
      <c r="B452" s="339"/>
      <c r="C452" s="339"/>
      <c r="D452" s="340"/>
      <c r="E452" s="343"/>
      <c r="F452" s="339"/>
      <c r="G452" s="339"/>
      <c r="H452" s="339"/>
      <c r="I452" s="339"/>
      <c r="J452" s="339"/>
      <c r="K452" s="339"/>
      <c r="L452" s="339"/>
    </row>
    <row r="453" spans="1:12" s="268" customFormat="1" ht="12" x14ac:dyDescent="0.2">
      <c r="A453" s="339"/>
      <c r="B453" s="339"/>
      <c r="C453" s="339"/>
      <c r="D453" s="340"/>
      <c r="E453" s="343"/>
      <c r="F453" s="339"/>
      <c r="G453" s="339"/>
      <c r="H453" s="339"/>
      <c r="I453" s="339"/>
      <c r="J453" s="339"/>
      <c r="K453" s="339"/>
      <c r="L453" s="339"/>
    </row>
    <row r="454" spans="1:12" s="268" customFormat="1" ht="12" x14ac:dyDescent="0.2">
      <c r="A454" s="339"/>
      <c r="B454" s="339"/>
      <c r="C454" s="339"/>
      <c r="D454" s="340"/>
      <c r="E454" s="343"/>
      <c r="F454" s="339"/>
      <c r="G454" s="339"/>
      <c r="H454" s="339"/>
      <c r="I454" s="339"/>
      <c r="J454" s="339"/>
      <c r="K454" s="339"/>
      <c r="L454" s="339"/>
    </row>
    <row r="455" spans="1:12" s="268" customFormat="1" ht="12" x14ac:dyDescent="0.2">
      <c r="A455" s="339"/>
      <c r="B455" s="339"/>
      <c r="C455" s="339"/>
      <c r="D455" s="340"/>
      <c r="E455" s="343"/>
      <c r="F455" s="339"/>
      <c r="G455" s="339"/>
      <c r="H455" s="339"/>
      <c r="I455" s="339"/>
      <c r="J455" s="339"/>
      <c r="K455" s="339"/>
      <c r="L455" s="339"/>
    </row>
    <row r="456" spans="1:12" s="268" customFormat="1" ht="12" x14ac:dyDescent="0.2">
      <c r="A456" s="339"/>
      <c r="B456" s="339"/>
      <c r="C456" s="339"/>
      <c r="D456" s="340"/>
      <c r="E456" s="343"/>
      <c r="F456" s="339"/>
      <c r="G456" s="339"/>
      <c r="H456" s="339"/>
      <c r="I456" s="339"/>
      <c r="J456" s="339"/>
      <c r="K456" s="339"/>
      <c r="L456" s="339"/>
    </row>
    <row r="457" spans="1:12" s="268" customFormat="1" ht="12" x14ac:dyDescent="0.2">
      <c r="A457" s="339"/>
      <c r="B457" s="339"/>
      <c r="C457" s="339"/>
      <c r="D457" s="340"/>
      <c r="E457" s="343"/>
      <c r="F457" s="339"/>
      <c r="G457" s="339"/>
      <c r="H457" s="339"/>
      <c r="I457" s="339"/>
      <c r="J457" s="339"/>
      <c r="K457" s="339"/>
      <c r="L457" s="339"/>
    </row>
    <row r="458" spans="1:12" s="268" customFormat="1" ht="12" x14ac:dyDescent="0.2">
      <c r="A458" s="339"/>
      <c r="B458" s="339"/>
      <c r="C458" s="339"/>
      <c r="D458" s="340"/>
      <c r="E458" s="343"/>
      <c r="F458" s="339"/>
      <c r="G458" s="339"/>
      <c r="H458" s="339"/>
      <c r="I458" s="339"/>
      <c r="J458" s="339"/>
      <c r="K458" s="339"/>
      <c r="L458" s="339"/>
    </row>
    <row r="459" spans="1:12" s="268" customFormat="1" ht="12" x14ac:dyDescent="0.2">
      <c r="A459" s="339"/>
      <c r="B459" s="339"/>
      <c r="C459" s="339"/>
      <c r="D459" s="340"/>
      <c r="E459" s="343"/>
      <c r="F459" s="339"/>
      <c r="G459" s="339"/>
      <c r="H459" s="339"/>
      <c r="I459" s="339"/>
      <c r="J459" s="339"/>
      <c r="K459" s="339"/>
      <c r="L459" s="339"/>
    </row>
    <row r="460" spans="1:12" s="268" customFormat="1" ht="12" x14ac:dyDescent="0.2">
      <c r="A460" s="339"/>
      <c r="B460" s="339"/>
      <c r="C460" s="339"/>
      <c r="D460" s="340"/>
      <c r="E460" s="343"/>
      <c r="F460" s="339"/>
      <c r="G460" s="339"/>
      <c r="H460" s="339"/>
      <c r="I460" s="339"/>
      <c r="J460" s="339"/>
      <c r="K460" s="339"/>
      <c r="L460" s="339"/>
    </row>
    <row r="461" spans="1:12" s="268" customFormat="1" ht="12" x14ac:dyDescent="0.2">
      <c r="A461" s="339"/>
      <c r="B461" s="339"/>
      <c r="C461" s="339"/>
      <c r="D461" s="340"/>
      <c r="E461" s="343"/>
      <c r="F461" s="339"/>
      <c r="G461" s="339"/>
      <c r="H461" s="339"/>
      <c r="I461" s="339"/>
      <c r="J461" s="339"/>
      <c r="K461" s="339"/>
      <c r="L461" s="339"/>
    </row>
    <row r="462" spans="1:12" s="268" customFormat="1" ht="12" x14ac:dyDescent="0.2">
      <c r="A462" s="339"/>
      <c r="B462" s="339"/>
      <c r="C462" s="339"/>
      <c r="D462" s="340"/>
      <c r="E462" s="343"/>
      <c r="F462" s="339"/>
      <c r="G462" s="339"/>
      <c r="H462" s="339"/>
      <c r="I462" s="339"/>
      <c r="J462" s="339"/>
      <c r="K462" s="339"/>
      <c r="L462" s="339"/>
    </row>
    <row r="463" spans="1:12" s="268" customFormat="1" ht="12" x14ac:dyDescent="0.2">
      <c r="A463" s="339"/>
      <c r="B463" s="339"/>
      <c r="C463" s="339"/>
      <c r="D463" s="340"/>
      <c r="E463" s="343"/>
      <c r="F463" s="339"/>
      <c r="G463" s="339"/>
      <c r="H463" s="339"/>
      <c r="I463" s="339"/>
      <c r="J463" s="339"/>
      <c r="K463" s="339"/>
      <c r="L463" s="339"/>
    </row>
    <row r="464" spans="1:12" s="268" customFormat="1" ht="12" x14ac:dyDescent="0.2">
      <c r="A464" s="339"/>
      <c r="B464" s="339"/>
      <c r="C464" s="339"/>
      <c r="D464" s="340"/>
      <c r="E464" s="343"/>
      <c r="F464" s="339"/>
      <c r="G464" s="339"/>
      <c r="H464" s="339"/>
      <c r="I464" s="339"/>
      <c r="J464" s="339"/>
      <c r="K464" s="339"/>
      <c r="L464" s="339"/>
    </row>
    <row r="465" spans="1:12" s="268" customFormat="1" ht="12" x14ac:dyDescent="0.2">
      <c r="A465" s="339"/>
      <c r="B465" s="339"/>
      <c r="C465" s="339"/>
      <c r="D465" s="340"/>
      <c r="E465" s="343"/>
      <c r="F465" s="339"/>
      <c r="G465" s="339"/>
      <c r="H465" s="339"/>
      <c r="I465" s="339"/>
      <c r="J465" s="339"/>
      <c r="K465" s="339"/>
      <c r="L465" s="339"/>
    </row>
    <row r="466" spans="1:12" s="268" customFormat="1" ht="12" x14ac:dyDescent="0.2">
      <c r="A466" s="339"/>
      <c r="B466" s="339"/>
      <c r="C466" s="339"/>
      <c r="D466" s="340"/>
      <c r="E466" s="343"/>
      <c r="F466" s="339"/>
      <c r="G466" s="339"/>
      <c r="H466" s="339"/>
      <c r="I466" s="339"/>
      <c r="J466" s="339"/>
      <c r="K466" s="339"/>
      <c r="L466" s="339"/>
    </row>
    <row r="467" spans="1:12" s="268" customFormat="1" ht="12" x14ac:dyDescent="0.2">
      <c r="A467" s="339"/>
      <c r="B467" s="339"/>
      <c r="C467" s="339"/>
      <c r="D467" s="340"/>
      <c r="E467" s="343"/>
      <c r="F467" s="339"/>
      <c r="G467" s="339"/>
      <c r="H467" s="339"/>
      <c r="I467" s="339"/>
      <c r="J467" s="339"/>
      <c r="K467" s="339"/>
      <c r="L467" s="339"/>
    </row>
    <row r="468" spans="1:12" s="268" customFormat="1" ht="12" x14ac:dyDescent="0.2">
      <c r="A468" s="339"/>
      <c r="B468" s="339"/>
      <c r="C468" s="339"/>
      <c r="D468" s="340"/>
      <c r="E468" s="343"/>
      <c r="F468" s="339"/>
      <c r="G468" s="339"/>
      <c r="H468" s="339"/>
      <c r="I468" s="339"/>
      <c r="J468" s="339"/>
      <c r="K468" s="339"/>
      <c r="L468" s="339"/>
    </row>
    <row r="469" spans="1:12" s="268" customFormat="1" ht="12" x14ac:dyDescent="0.2">
      <c r="A469" s="339"/>
      <c r="B469" s="339"/>
      <c r="C469" s="339"/>
      <c r="D469" s="340"/>
      <c r="E469" s="343"/>
      <c r="F469" s="339"/>
      <c r="G469" s="339"/>
      <c r="H469" s="339"/>
      <c r="I469" s="339"/>
      <c r="J469" s="339"/>
      <c r="K469" s="339"/>
      <c r="L469" s="339"/>
    </row>
    <row r="470" spans="1:12" s="268" customFormat="1" ht="12" x14ac:dyDescent="0.2">
      <c r="A470" s="339"/>
      <c r="B470" s="339"/>
      <c r="C470" s="339"/>
      <c r="D470" s="340"/>
      <c r="E470" s="343"/>
      <c r="F470" s="339"/>
      <c r="G470" s="339"/>
      <c r="H470" s="339"/>
      <c r="I470" s="339"/>
      <c r="J470" s="339"/>
      <c r="K470" s="339"/>
      <c r="L470" s="339"/>
    </row>
    <row r="471" spans="1:12" s="268" customFormat="1" ht="12" x14ac:dyDescent="0.2">
      <c r="A471" s="339"/>
      <c r="B471" s="339"/>
      <c r="C471" s="339"/>
      <c r="D471" s="340"/>
      <c r="E471" s="343"/>
      <c r="F471" s="339"/>
      <c r="G471" s="339"/>
      <c r="H471" s="339"/>
      <c r="I471" s="339"/>
      <c r="J471" s="339"/>
      <c r="K471" s="339"/>
      <c r="L471" s="339"/>
    </row>
    <row r="472" spans="1:12" s="268" customFormat="1" ht="12" x14ac:dyDescent="0.2">
      <c r="A472" s="339"/>
      <c r="B472" s="339"/>
      <c r="C472" s="339"/>
      <c r="D472" s="340"/>
      <c r="E472" s="343"/>
      <c r="F472" s="339"/>
      <c r="G472" s="339"/>
      <c r="H472" s="339"/>
      <c r="I472" s="339"/>
      <c r="J472" s="339"/>
      <c r="K472" s="339"/>
      <c r="L472" s="339"/>
    </row>
    <row r="473" spans="1:12" s="268" customFormat="1" ht="12" x14ac:dyDescent="0.2">
      <c r="A473" s="339"/>
      <c r="B473" s="339"/>
      <c r="C473" s="339"/>
      <c r="D473" s="340"/>
      <c r="E473" s="343"/>
      <c r="F473" s="339"/>
      <c r="G473" s="339"/>
      <c r="H473" s="339"/>
      <c r="I473" s="339"/>
      <c r="J473" s="339"/>
      <c r="K473" s="339"/>
      <c r="L473" s="339"/>
    </row>
    <row r="474" spans="1:12" s="268" customFormat="1" ht="12" x14ac:dyDescent="0.2">
      <c r="A474" s="339"/>
      <c r="B474" s="339"/>
      <c r="C474" s="339"/>
      <c r="D474" s="340"/>
      <c r="E474" s="343"/>
      <c r="F474" s="339"/>
      <c r="G474" s="339"/>
      <c r="H474" s="339"/>
      <c r="I474" s="339"/>
      <c r="J474" s="339"/>
      <c r="K474" s="339"/>
      <c r="L474" s="339"/>
    </row>
    <row r="475" spans="1:12" s="268" customFormat="1" ht="12" x14ac:dyDescent="0.2">
      <c r="A475" s="339"/>
      <c r="B475" s="339"/>
      <c r="C475" s="339"/>
      <c r="D475" s="340"/>
      <c r="E475" s="343"/>
      <c r="F475" s="339"/>
      <c r="G475" s="339"/>
      <c r="H475" s="339"/>
      <c r="I475" s="339"/>
      <c r="J475" s="339"/>
      <c r="K475" s="339"/>
      <c r="L475" s="339"/>
    </row>
    <row r="476" spans="1:12" s="268" customFormat="1" ht="12" x14ac:dyDescent="0.2">
      <c r="A476" s="339"/>
      <c r="B476" s="339"/>
      <c r="C476" s="339"/>
      <c r="D476" s="340"/>
      <c r="E476" s="343"/>
      <c r="F476" s="339"/>
      <c r="G476" s="339"/>
      <c r="H476" s="339"/>
      <c r="I476" s="339"/>
      <c r="J476" s="339"/>
      <c r="K476" s="339"/>
      <c r="L476" s="339"/>
    </row>
    <row r="477" spans="1:12" s="268" customFormat="1" ht="12" x14ac:dyDescent="0.2">
      <c r="A477" s="339"/>
      <c r="B477" s="339"/>
      <c r="C477" s="339"/>
      <c r="D477" s="340"/>
      <c r="E477" s="343"/>
      <c r="F477" s="339"/>
      <c r="G477" s="339"/>
      <c r="H477" s="339"/>
      <c r="I477" s="339"/>
      <c r="J477" s="339"/>
      <c r="K477" s="339"/>
      <c r="L477" s="339"/>
    </row>
    <row r="478" spans="1:12" s="268" customFormat="1" ht="12" x14ac:dyDescent="0.2">
      <c r="A478" s="339"/>
      <c r="B478" s="339"/>
      <c r="C478" s="339"/>
      <c r="D478" s="340"/>
      <c r="E478" s="343"/>
      <c r="F478" s="339"/>
      <c r="G478" s="339"/>
      <c r="H478" s="339"/>
      <c r="I478" s="339"/>
      <c r="J478" s="339"/>
      <c r="K478" s="339"/>
      <c r="L478" s="339"/>
    </row>
    <row r="479" spans="1:12" s="268" customFormat="1" ht="12" x14ac:dyDescent="0.2">
      <c r="A479" s="339"/>
      <c r="B479" s="339"/>
      <c r="C479" s="339"/>
      <c r="D479" s="340"/>
      <c r="E479" s="343"/>
      <c r="F479" s="339"/>
      <c r="G479" s="339"/>
      <c r="H479" s="339"/>
      <c r="I479" s="339"/>
      <c r="J479" s="339"/>
      <c r="K479" s="339"/>
      <c r="L479" s="339"/>
    </row>
    <row r="480" spans="1:12" s="268" customFormat="1" ht="12" x14ac:dyDescent="0.2">
      <c r="A480" s="339"/>
      <c r="B480" s="339"/>
      <c r="C480" s="339"/>
      <c r="D480" s="340"/>
      <c r="E480" s="343"/>
      <c r="F480" s="339"/>
      <c r="G480" s="339"/>
      <c r="H480" s="339"/>
      <c r="I480" s="339"/>
      <c r="J480" s="339"/>
      <c r="K480" s="339"/>
      <c r="L480" s="339"/>
    </row>
    <row r="481" spans="1:12" s="268" customFormat="1" ht="12" x14ac:dyDescent="0.2">
      <c r="A481" s="339"/>
      <c r="B481" s="339"/>
      <c r="C481" s="339"/>
      <c r="D481" s="340"/>
      <c r="E481" s="343"/>
      <c r="F481" s="339"/>
      <c r="G481" s="339"/>
      <c r="H481" s="339"/>
      <c r="I481" s="339"/>
      <c r="J481" s="339"/>
      <c r="K481" s="339"/>
      <c r="L481" s="339"/>
    </row>
    <row r="482" spans="1:12" s="268" customFormat="1" ht="12" x14ac:dyDescent="0.2">
      <c r="A482" s="339"/>
      <c r="B482" s="339"/>
      <c r="C482" s="339"/>
      <c r="D482" s="340"/>
      <c r="E482" s="343"/>
      <c r="F482" s="339"/>
      <c r="G482" s="339"/>
      <c r="H482" s="339"/>
      <c r="I482" s="339"/>
      <c r="J482" s="339"/>
      <c r="K482" s="339"/>
      <c r="L482" s="339"/>
    </row>
    <row r="483" spans="1:12" s="268" customFormat="1" ht="12" x14ac:dyDescent="0.2">
      <c r="A483" s="339"/>
      <c r="B483" s="339"/>
      <c r="C483" s="339"/>
      <c r="D483" s="340"/>
      <c r="E483" s="343"/>
      <c r="F483" s="339"/>
      <c r="G483" s="339"/>
      <c r="H483" s="339"/>
      <c r="I483" s="339"/>
      <c r="J483" s="339"/>
      <c r="K483" s="339"/>
      <c r="L483" s="339"/>
    </row>
    <row r="484" spans="1:12" s="268" customFormat="1" ht="12" x14ac:dyDescent="0.2">
      <c r="A484" s="339"/>
      <c r="B484" s="339"/>
      <c r="C484" s="339"/>
      <c r="D484" s="340"/>
      <c r="E484" s="343"/>
      <c r="F484" s="339"/>
      <c r="G484" s="339"/>
      <c r="H484" s="339"/>
      <c r="I484" s="339"/>
      <c r="J484" s="339"/>
      <c r="K484" s="339"/>
      <c r="L484" s="339"/>
    </row>
    <row r="485" spans="1:12" s="268" customFormat="1" ht="12" x14ac:dyDescent="0.2">
      <c r="A485" s="339"/>
      <c r="B485" s="339"/>
      <c r="C485" s="339"/>
      <c r="D485" s="340"/>
      <c r="E485" s="343"/>
      <c r="F485" s="339"/>
      <c r="G485" s="339"/>
      <c r="H485" s="339"/>
      <c r="I485" s="339"/>
      <c r="J485" s="339"/>
      <c r="K485" s="339"/>
      <c r="L485" s="339"/>
    </row>
    <row r="486" spans="1:12" s="268" customFormat="1" ht="12" x14ac:dyDescent="0.2">
      <c r="A486" s="339"/>
      <c r="B486" s="339"/>
      <c r="C486" s="339"/>
      <c r="D486" s="340"/>
      <c r="E486" s="343"/>
      <c r="F486" s="339"/>
      <c r="G486" s="339"/>
      <c r="H486" s="339"/>
      <c r="I486" s="339"/>
      <c r="J486" s="339"/>
      <c r="K486" s="339"/>
      <c r="L486" s="339"/>
    </row>
    <row r="487" spans="1:12" s="268" customFormat="1" ht="12" x14ac:dyDescent="0.2">
      <c r="A487" s="339"/>
      <c r="B487" s="339"/>
      <c r="C487" s="339"/>
      <c r="D487" s="340"/>
      <c r="E487" s="343"/>
      <c r="F487" s="339"/>
      <c r="G487" s="339"/>
      <c r="H487" s="339"/>
      <c r="I487" s="339"/>
      <c r="J487" s="339"/>
      <c r="K487" s="339"/>
      <c r="L487" s="339"/>
    </row>
    <row r="488" spans="1:12" s="268" customFormat="1" ht="12" x14ac:dyDescent="0.2">
      <c r="A488" s="339"/>
      <c r="B488" s="339"/>
      <c r="C488" s="339"/>
      <c r="D488" s="340"/>
      <c r="E488" s="343"/>
      <c r="F488" s="339"/>
      <c r="G488" s="339"/>
      <c r="H488" s="339"/>
      <c r="I488" s="339"/>
      <c r="J488" s="339"/>
      <c r="K488" s="339"/>
      <c r="L488" s="339"/>
    </row>
    <row r="489" spans="1:12" s="268" customFormat="1" ht="12" x14ac:dyDescent="0.2">
      <c r="A489" s="339"/>
      <c r="B489" s="339"/>
      <c r="C489" s="339"/>
      <c r="D489" s="340"/>
      <c r="E489" s="343"/>
      <c r="F489" s="339"/>
      <c r="G489" s="339"/>
      <c r="H489" s="339"/>
      <c r="I489" s="339"/>
      <c r="J489" s="339"/>
      <c r="K489" s="339"/>
      <c r="L489" s="339"/>
    </row>
    <row r="490" spans="1:12" s="268" customFormat="1" ht="12" x14ac:dyDescent="0.2">
      <c r="A490" s="339"/>
      <c r="B490" s="339"/>
      <c r="C490" s="339"/>
      <c r="D490" s="340"/>
      <c r="E490" s="343"/>
      <c r="F490" s="339"/>
      <c r="G490" s="339"/>
      <c r="H490" s="339"/>
      <c r="I490" s="339"/>
      <c r="J490" s="339"/>
      <c r="K490" s="339"/>
      <c r="L490" s="339"/>
    </row>
    <row r="491" spans="1:12" s="268" customFormat="1" ht="12" x14ac:dyDescent="0.2">
      <c r="A491" s="339"/>
      <c r="B491" s="339"/>
      <c r="C491" s="339"/>
      <c r="D491" s="340"/>
      <c r="E491" s="343"/>
      <c r="F491" s="339"/>
      <c r="G491" s="339"/>
      <c r="H491" s="339"/>
      <c r="I491" s="339"/>
      <c r="J491" s="339"/>
      <c r="K491" s="339"/>
      <c r="L491" s="339"/>
    </row>
    <row r="492" spans="1:12" s="268" customFormat="1" ht="12" x14ac:dyDescent="0.2">
      <c r="A492" s="339"/>
      <c r="B492" s="339"/>
      <c r="C492" s="339"/>
      <c r="D492" s="340"/>
      <c r="E492" s="343"/>
      <c r="F492" s="339"/>
      <c r="G492" s="339"/>
      <c r="H492" s="339"/>
      <c r="I492" s="339"/>
      <c r="J492" s="339"/>
      <c r="K492" s="339"/>
      <c r="L492" s="339"/>
    </row>
    <row r="493" spans="1:12" s="268" customFormat="1" ht="12" x14ac:dyDescent="0.2">
      <c r="A493" s="339"/>
      <c r="B493" s="339"/>
      <c r="C493" s="339"/>
      <c r="D493" s="340"/>
      <c r="E493" s="343"/>
      <c r="F493" s="339"/>
      <c r="G493" s="339"/>
      <c r="H493" s="339"/>
      <c r="I493" s="339"/>
      <c r="J493" s="339"/>
      <c r="K493" s="339"/>
      <c r="L493" s="339"/>
    </row>
    <row r="494" spans="1:12" s="268" customFormat="1" ht="12" x14ac:dyDescent="0.2">
      <c r="A494" s="339"/>
      <c r="B494" s="339"/>
      <c r="C494" s="339"/>
      <c r="D494" s="340"/>
      <c r="E494" s="343"/>
      <c r="F494" s="339"/>
      <c r="G494" s="339"/>
      <c r="H494" s="339"/>
      <c r="I494" s="339"/>
      <c r="J494" s="339"/>
      <c r="K494" s="339"/>
      <c r="L494" s="339"/>
    </row>
    <row r="495" spans="1:12" s="268" customFormat="1" ht="12" x14ac:dyDescent="0.2">
      <c r="A495" s="339"/>
      <c r="B495" s="339"/>
      <c r="C495" s="339"/>
      <c r="D495" s="340"/>
      <c r="E495" s="343"/>
      <c r="F495" s="339"/>
      <c r="G495" s="339"/>
      <c r="H495" s="339"/>
      <c r="I495" s="339"/>
      <c r="J495" s="339"/>
      <c r="K495" s="339"/>
      <c r="L495" s="339"/>
    </row>
    <row r="496" spans="1:12" s="268" customFormat="1" ht="12" x14ac:dyDescent="0.2">
      <c r="A496" s="339"/>
      <c r="B496" s="339"/>
      <c r="C496" s="339"/>
      <c r="D496" s="340"/>
      <c r="E496" s="343"/>
      <c r="F496" s="339"/>
      <c r="G496" s="339"/>
      <c r="H496" s="339"/>
      <c r="I496" s="339"/>
      <c r="J496" s="339"/>
      <c r="K496" s="339"/>
      <c r="L496" s="339"/>
    </row>
    <row r="497" spans="1:12" s="268" customFormat="1" ht="12" x14ac:dyDescent="0.2">
      <c r="A497" s="339"/>
      <c r="B497" s="339"/>
      <c r="C497" s="339"/>
      <c r="D497" s="340"/>
      <c r="E497" s="343"/>
      <c r="F497" s="339"/>
      <c r="G497" s="339"/>
      <c r="H497" s="339"/>
      <c r="I497" s="339"/>
      <c r="J497" s="339"/>
      <c r="K497" s="339"/>
      <c r="L497" s="339"/>
    </row>
    <row r="498" spans="1:12" s="268" customFormat="1" ht="12" x14ac:dyDescent="0.2">
      <c r="A498" s="339"/>
      <c r="B498" s="339"/>
      <c r="C498" s="339"/>
      <c r="D498" s="340"/>
      <c r="E498" s="343"/>
      <c r="F498" s="339"/>
      <c r="G498" s="339"/>
      <c r="H498" s="339"/>
      <c r="I498" s="339"/>
      <c r="J498" s="339"/>
      <c r="K498" s="339"/>
      <c r="L498" s="339"/>
    </row>
    <row r="499" spans="1:12" s="268" customFormat="1" ht="12" x14ac:dyDescent="0.2">
      <c r="A499" s="339"/>
      <c r="B499" s="339"/>
      <c r="C499" s="339"/>
      <c r="D499" s="340"/>
      <c r="E499" s="343"/>
      <c r="F499" s="339"/>
      <c r="G499" s="339"/>
      <c r="H499" s="339"/>
      <c r="I499" s="339"/>
      <c r="J499" s="339"/>
      <c r="K499" s="339"/>
      <c r="L499" s="339"/>
    </row>
    <row r="500" spans="1:12" s="268" customFormat="1" ht="12" x14ac:dyDescent="0.2">
      <c r="A500" s="339"/>
      <c r="B500" s="339"/>
      <c r="C500" s="339"/>
      <c r="D500" s="340"/>
      <c r="E500" s="343"/>
      <c r="F500" s="339"/>
      <c r="G500" s="339"/>
      <c r="H500" s="339"/>
      <c r="I500" s="339"/>
      <c r="J500" s="339"/>
      <c r="K500" s="339"/>
      <c r="L500" s="339"/>
    </row>
    <row r="501" spans="1:12" s="268" customFormat="1" ht="12" x14ac:dyDescent="0.2">
      <c r="A501" s="339"/>
      <c r="B501" s="339"/>
      <c r="C501" s="339"/>
      <c r="D501" s="340"/>
      <c r="E501" s="343"/>
      <c r="F501" s="339"/>
      <c r="G501" s="339"/>
      <c r="H501" s="339"/>
      <c r="I501" s="339"/>
      <c r="J501" s="339"/>
      <c r="K501" s="339"/>
      <c r="L501" s="339"/>
    </row>
    <row r="502" spans="1:12" s="268" customFormat="1" ht="12" x14ac:dyDescent="0.2">
      <c r="A502" s="339"/>
      <c r="B502" s="339"/>
      <c r="C502" s="339"/>
      <c r="D502" s="340"/>
      <c r="E502" s="343"/>
      <c r="F502" s="339"/>
      <c r="G502" s="339"/>
      <c r="H502" s="339"/>
      <c r="I502" s="339"/>
      <c r="J502" s="339"/>
      <c r="K502" s="339"/>
      <c r="L502" s="339"/>
    </row>
    <row r="503" spans="1:12" s="268" customFormat="1" ht="12" x14ac:dyDescent="0.2">
      <c r="A503" s="339"/>
      <c r="B503" s="339"/>
      <c r="C503" s="339"/>
      <c r="D503" s="340"/>
      <c r="E503" s="343"/>
      <c r="F503" s="339"/>
      <c r="G503" s="339"/>
      <c r="H503" s="339"/>
      <c r="I503" s="339"/>
      <c r="J503" s="339"/>
      <c r="K503" s="339"/>
      <c r="L503" s="339"/>
    </row>
    <row r="504" spans="1:12" s="268" customFormat="1" ht="12" x14ac:dyDescent="0.2">
      <c r="A504" s="339"/>
      <c r="B504" s="339"/>
      <c r="C504" s="339"/>
      <c r="D504" s="340"/>
      <c r="E504" s="343"/>
      <c r="F504" s="339"/>
      <c r="G504" s="339"/>
      <c r="H504" s="339"/>
      <c r="I504" s="339"/>
      <c r="J504" s="339"/>
      <c r="K504" s="339"/>
      <c r="L504" s="339"/>
    </row>
    <row r="505" spans="1:12" s="268" customFormat="1" ht="12" x14ac:dyDescent="0.2">
      <c r="A505" s="339"/>
      <c r="B505" s="339"/>
      <c r="C505" s="339"/>
      <c r="D505" s="340"/>
      <c r="E505" s="343"/>
      <c r="F505" s="339"/>
      <c r="G505" s="339"/>
      <c r="H505" s="339"/>
      <c r="I505" s="339"/>
      <c r="J505" s="339"/>
      <c r="K505" s="339"/>
      <c r="L505" s="339"/>
    </row>
    <row r="506" spans="1:12" s="268" customFormat="1" ht="12" x14ac:dyDescent="0.2">
      <c r="A506" s="339"/>
      <c r="B506" s="339"/>
      <c r="C506" s="339"/>
      <c r="D506" s="340"/>
      <c r="E506" s="343"/>
      <c r="F506" s="339"/>
      <c r="G506" s="339"/>
      <c r="H506" s="339"/>
      <c r="I506" s="339"/>
      <c r="J506" s="339"/>
      <c r="K506" s="339"/>
      <c r="L506" s="339"/>
    </row>
    <row r="507" spans="1:12" s="268" customFormat="1" ht="12" x14ac:dyDescent="0.2">
      <c r="A507" s="339"/>
      <c r="B507" s="339"/>
      <c r="C507" s="339"/>
      <c r="D507" s="340"/>
      <c r="E507" s="343"/>
      <c r="F507" s="339"/>
      <c r="G507" s="339"/>
      <c r="H507" s="339"/>
      <c r="I507" s="339"/>
      <c r="J507" s="339"/>
      <c r="K507" s="339"/>
      <c r="L507" s="339"/>
    </row>
    <row r="508" spans="1:12" s="268" customFormat="1" ht="12" x14ac:dyDescent="0.2">
      <c r="A508" s="339"/>
      <c r="B508" s="339"/>
      <c r="C508" s="339"/>
      <c r="D508" s="340"/>
      <c r="E508" s="343"/>
      <c r="F508" s="339"/>
      <c r="G508" s="339"/>
      <c r="H508" s="339"/>
      <c r="I508" s="339"/>
      <c r="J508" s="339"/>
      <c r="K508" s="339"/>
      <c r="L508" s="339"/>
    </row>
    <row r="509" spans="1:12" s="268" customFormat="1" ht="12" x14ac:dyDescent="0.2">
      <c r="A509" s="339"/>
      <c r="B509" s="339"/>
      <c r="C509" s="339"/>
      <c r="D509" s="340"/>
      <c r="E509" s="343"/>
      <c r="F509" s="339"/>
      <c r="G509" s="339"/>
      <c r="H509" s="339"/>
      <c r="I509" s="339"/>
      <c r="J509" s="339"/>
      <c r="K509" s="339"/>
      <c r="L509" s="339"/>
    </row>
    <row r="510" spans="1:12" s="268" customFormat="1" ht="12" x14ac:dyDescent="0.2">
      <c r="A510" s="339"/>
      <c r="B510" s="339"/>
      <c r="C510" s="339"/>
      <c r="D510" s="340"/>
      <c r="E510" s="343"/>
      <c r="F510" s="339"/>
      <c r="G510" s="339"/>
      <c r="H510" s="339"/>
      <c r="I510" s="339"/>
      <c r="J510" s="339"/>
      <c r="K510" s="339"/>
      <c r="L510" s="339"/>
    </row>
    <row r="511" spans="1:12" s="268" customFormat="1" ht="12" x14ac:dyDescent="0.2">
      <c r="A511" s="339"/>
      <c r="B511" s="339"/>
      <c r="C511" s="339"/>
      <c r="D511" s="340"/>
      <c r="E511" s="343"/>
      <c r="F511" s="339"/>
      <c r="G511" s="339"/>
      <c r="H511" s="339"/>
      <c r="I511" s="339"/>
      <c r="J511" s="339"/>
      <c r="K511" s="339"/>
      <c r="L511" s="339"/>
    </row>
    <row r="512" spans="1:12" s="268" customFormat="1" ht="12" x14ac:dyDescent="0.2">
      <c r="A512" s="339"/>
      <c r="B512" s="339"/>
      <c r="C512" s="339"/>
      <c r="D512" s="340"/>
      <c r="E512" s="343"/>
      <c r="F512" s="339"/>
      <c r="G512" s="339"/>
      <c r="H512" s="339"/>
      <c r="I512" s="339"/>
      <c r="J512" s="339"/>
      <c r="K512" s="339"/>
      <c r="L512" s="339"/>
    </row>
    <row r="513" spans="1:12" s="268" customFormat="1" ht="12" x14ac:dyDescent="0.2">
      <c r="A513" s="339"/>
      <c r="B513" s="339"/>
      <c r="C513" s="339"/>
      <c r="D513" s="340"/>
      <c r="E513" s="343"/>
      <c r="F513" s="339"/>
      <c r="G513" s="339"/>
      <c r="H513" s="339"/>
      <c r="I513" s="339"/>
      <c r="J513" s="339"/>
      <c r="K513" s="339"/>
      <c r="L513" s="339"/>
    </row>
    <row r="514" spans="1:12" s="268" customFormat="1" ht="12" x14ac:dyDescent="0.2">
      <c r="A514" s="339"/>
      <c r="B514" s="339"/>
      <c r="C514" s="339"/>
      <c r="D514" s="340"/>
      <c r="E514" s="343"/>
      <c r="F514" s="339"/>
      <c r="G514" s="339"/>
      <c r="H514" s="339"/>
      <c r="I514" s="339"/>
      <c r="J514" s="339"/>
      <c r="K514" s="339"/>
      <c r="L514" s="339"/>
    </row>
    <row r="515" spans="1:12" s="268" customFormat="1" ht="12" x14ac:dyDescent="0.2">
      <c r="A515" s="339"/>
      <c r="B515" s="339"/>
      <c r="C515" s="339"/>
      <c r="D515" s="340"/>
      <c r="E515" s="343"/>
      <c r="F515" s="339"/>
      <c r="G515" s="339"/>
      <c r="H515" s="339"/>
      <c r="I515" s="339"/>
      <c r="J515" s="339"/>
      <c r="K515" s="339"/>
      <c r="L515" s="339"/>
    </row>
    <row r="516" spans="1:12" s="268" customFormat="1" ht="12" x14ac:dyDescent="0.2">
      <c r="A516" s="339"/>
      <c r="B516" s="339"/>
      <c r="C516" s="339"/>
      <c r="D516" s="340"/>
      <c r="E516" s="343"/>
      <c r="F516" s="339"/>
      <c r="G516" s="339"/>
      <c r="H516" s="339"/>
      <c r="I516" s="339"/>
      <c r="J516" s="339"/>
      <c r="K516" s="339"/>
      <c r="L516" s="339"/>
    </row>
    <row r="517" spans="1:12" s="268" customFormat="1" ht="12" x14ac:dyDescent="0.2">
      <c r="A517" s="339"/>
      <c r="B517" s="339"/>
      <c r="C517" s="339"/>
      <c r="D517" s="340"/>
      <c r="E517" s="343"/>
      <c r="F517" s="339"/>
      <c r="G517" s="339"/>
      <c r="H517" s="339"/>
      <c r="I517" s="339"/>
      <c r="J517" s="339"/>
      <c r="K517" s="339"/>
      <c r="L517" s="339"/>
    </row>
    <row r="518" spans="1:12" s="268" customFormat="1" ht="12" x14ac:dyDescent="0.2">
      <c r="A518" s="339"/>
      <c r="B518" s="339"/>
      <c r="C518" s="339"/>
      <c r="D518" s="340"/>
      <c r="E518" s="343"/>
      <c r="F518" s="339"/>
      <c r="G518" s="339"/>
      <c r="H518" s="339"/>
      <c r="I518" s="339"/>
      <c r="J518" s="339"/>
      <c r="K518" s="339"/>
      <c r="L518" s="339"/>
    </row>
    <row r="519" spans="1:12" s="268" customFormat="1" ht="12" x14ac:dyDescent="0.2">
      <c r="A519" s="339"/>
      <c r="B519" s="339"/>
      <c r="C519" s="339"/>
      <c r="D519" s="340"/>
      <c r="E519" s="343"/>
      <c r="F519" s="339"/>
      <c r="G519" s="339"/>
      <c r="H519" s="339"/>
      <c r="I519" s="339"/>
      <c r="J519" s="339"/>
      <c r="K519" s="339"/>
      <c r="L519" s="339"/>
    </row>
    <row r="520" spans="1:12" s="268" customFormat="1" ht="12" x14ac:dyDescent="0.2">
      <c r="A520" s="339"/>
      <c r="B520" s="339"/>
      <c r="C520" s="339"/>
      <c r="D520" s="340"/>
      <c r="E520" s="343"/>
      <c r="F520" s="339"/>
      <c r="G520" s="339"/>
      <c r="H520" s="339"/>
      <c r="I520" s="339"/>
      <c r="J520" s="339"/>
      <c r="K520" s="339"/>
      <c r="L520" s="339"/>
    </row>
    <row r="521" spans="1:12" s="268" customFormat="1" ht="12" x14ac:dyDescent="0.2">
      <c r="A521" s="339"/>
      <c r="B521" s="339"/>
      <c r="C521" s="339"/>
      <c r="D521" s="340"/>
      <c r="E521" s="343"/>
      <c r="F521" s="339"/>
      <c r="G521" s="339"/>
      <c r="H521" s="339"/>
      <c r="I521" s="339"/>
      <c r="J521" s="339"/>
      <c r="K521" s="339"/>
      <c r="L521" s="339"/>
    </row>
    <row r="522" spans="1:12" s="268" customFormat="1" ht="12" x14ac:dyDescent="0.2">
      <c r="A522" s="339"/>
      <c r="B522" s="339"/>
      <c r="C522" s="339"/>
      <c r="D522" s="340"/>
      <c r="E522" s="343"/>
      <c r="F522" s="339"/>
      <c r="G522" s="339"/>
      <c r="H522" s="339"/>
      <c r="I522" s="339"/>
      <c r="J522" s="339"/>
      <c r="K522" s="339"/>
      <c r="L522" s="339"/>
    </row>
    <row r="523" spans="1:12" s="268" customFormat="1" ht="12" x14ac:dyDescent="0.2">
      <c r="A523" s="339"/>
      <c r="B523" s="339"/>
      <c r="C523" s="339"/>
      <c r="D523" s="340"/>
      <c r="E523" s="343"/>
      <c r="F523" s="339"/>
      <c r="G523" s="339"/>
      <c r="H523" s="339"/>
      <c r="I523" s="339"/>
      <c r="J523" s="339"/>
      <c r="K523" s="339"/>
      <c r="L523" s="339"/>
    </row>
    <row r="524" spans="1:12" s="268" customFormat="1" ht="12" x14ac:dyDescent="0.2">
      <c r="A524" s="339"/>
      <c r="B524" s="339"/>
      <c r="C524" s="339"/>
      <c r="D524" s="340"/>
      <c r="E524" s="343"/>
      <c r="F524" s="339"/>
      <c r="G524" s="339"/>
      <c r="H524" s="339"/>
      <c r="I524" s="339"/>
      <c r="J524" s="339"/>
      <c r="K524" s="339"/>
      <c r="L524" s="339"/>
    </row>
    <row r="525" spans="1:12" s="268" customFormat="1" ht="12" x14ac:dyDescent="0.2">
      <c r="A525" s="339"/>
      <c r="B525" s="339"/>
      <c r="C525" s="339"/>
      <c r="D525" s="340"/>
      <c r="E525" s="343"/>
      <c r="F525" s="339"/>
      <c r="G525" s="339"/>
      <c r="H525" s="339"/>
      <c r="I525" s="339"/>
      <c r="J525" s="339"/>
      <c r="K525" s="339"/>
      <c r="L525" s="339"/>
    </row>
    <row r="526" spans="1:12" s="268" customFormat="1" ht="12" x14ac:dyDescent="0.2">
      <c r="A526" s="339"/>
      <c r="B526" s="339"/>
      <c r="C526" s="339"/>
      <c r="D526" s="340"/>
      <c r="E526" s="343"/>
      <c r="F526" s="339"/>
      <c r="G526" s="339"/>
      <c r="H526" s="339"/>
      <c r="I526" s="339"/>
      <c r="J526" s="339"/>
      <c r="K526" s="339"/>
      <c r="L526" s="339"/>
    </row>
    <row r="527" spans="1:12" s="268" customFormat="1" ht="12" x14ac:dyDescent="0.2">
      <c r="A527" s="339"/>
      <c r="B527" s="339"/>
      <c r="C527" s="339"/>
      <c r="D527" s="340"/>
      <c r="E527" s="343"/>
      <c r="F527" s="339"/>
      <c r="G527" s="339"/>
      <c r="H527" s="339"/>
      <c r="I527" s="339"/>
      <c r="J527" s="339"/>
      <c r="K527" s="339"/>
      <c r="L527" s="339"/>
    </row>
    <row r="528" spans="1:12" s="268" customFormat="1" ht="12" x14ac:dyDescent="0.2">
      <c r="A528" s="339"/>
      <c r="B528" s="339"/>
      <c r="C528" s="339"/>
      <c r="D528" s="340"/>
      <c r="E528" s="343"/>
      <c r="F528" s="339"/>
      <c r="G528" s="339"/>
      <c r="H528" s="339"/>
      <c r="I528" s="339"/>
      <c r="J528" s="339"/>
      <c r="K528" s="339"/>
      <c r="L528" s="339"/>
    </row>
    <row r="529" spans="1:12" s="268" customFormat="1" ht="12" x14ac:dyDescent="0.2">
      <c r="A529" s="339"/>
      <c r="B529" s="339"/>
      <c r="C529" s="339"/>
      <c r="D529" s="340"/>
      <c r="E529" s="343"/>
      <c r="F529" s="339"/>
      <c r="G529" s="339"/>
      <c r="H529" s="339"/>
      <c r="I529" s="339"/>
      <c r="J529" s="339"/>
      <c r="K529" s="339"/>
      <c r="L529" s="339"/>
    </row>
    <row r="530" spans="1:12" s="268" customFormat="1" ht="12" x14ac:dyDescent="0.2">
      <c r="A530" s="339"/>
      <c r="B530" s="339"/>
      <c r="C530" s="339"/>
      <c r="D530" s="340"/>
      <c r="E530" s="343"/>
      <c r="F530" s="339"/>
      <c r="G530" s="339"/>
      <c r="H530" s="339"/>
      <c r="I530" s="339"/>
      <c r="J530" s="339"/>
      <c r="K530" s="339"/>
      <c r="L530" s="339"/>
    </row>
    <row r="531" spans="1:12" s="268" customFormat="1" ht="12" x14ac:dyDescent="0.2">
      <c r="A531" s="339"/>
      <c r="B531" s="339"/>
      <c r="C531" s="339"/>
      <c r="D531" s="340"/>
      <c r="E531" s="343"/>
      <c r="F531" s="339"/>
      <c r="G531" s="339"/>
      <c r="H531" s="339"/>
      <c r="I531" s="339"/>
      <c r="J531" s="339"/>
      <c r="K531" s="339"/>
      <c r="L531" s="339"/>
    </row>
    <row r="532" spans="1:12" s="268" customFormat="1" ht="12" x14ac:dyDescent="0.2">
      <c r="A532" s="339"/>
      <c r="B532" s="339"/>
      <c r="C532" s="339"/>
      <c r="D532" s="340"/>
      <c r="E532" s="343"/>
      <c r="F532" s="339"/>
      <c r="G532" s="339"/>
      <c r="H532" s="339"/>
      <c r="I532" s="339"/>
      <c r="J532" s="339"/>
      <c r="K532" s="339"/>
      <c r="L532" s="339"/>
    </row>
    <row r="533" spans="1:12" s="268" customFormat="1" ht="12" x14ac:dyDescent="0.2">
      <c r="A533" s="339"/>
      <c r="B533" s="339"/>
      <c r="C533" s="339"/>
      <c r="D533" s="340"/>
      <c r="E533" s="343"/>
      <c r="F533" s="339"/>
      <c r="G533" s="339"/>
      <c r="H533" s="339"/>
      <c r="I533" s="339"/>
      <c r="J533" s="339"/>
      <c r="K533" s="339"/>
      <c r="L533" s="339"/>
    </row>
    <row r="534" spans="1:12" s="268" customFormat="1" ht="12" x14ac:dyDescent="0.2">
      <c r="A534" s="339"/>
      <c r="B534" s="339"/>
      <c r="C534" s="339"/>
      <c r="D534" s="340"/>
      <c r="E534" s="343"/>
      <c r="F534" s="339"/>
      <c r="G534" s="339"/>
      <c r="H534" s="339"/>
      <c r="I534" s="339"/>
      <c r="J534" s="339"/>
      <c r="K534" s="339"/>
      <c r="L534" s="339"/>
    </row>
    <row r="535" spans="1:12" s="268" customFormat="1" ht="12" x14ac:dyDescent="0.2">
      <c r="A535" s="339"/>
      <c r="B535" s="339"/>
      <c r="C535" s="339"/>
      <c r="D535" s="340"/>
      <c r="E535" s="343"/>
      <c r="F535" s="339"/>
      <c r="G535" s="339"/>
      <c r="H535" s="339"/>
      <c r="I535" s="339"/>
      <c r="J535" s="339"/>
      <c r="K535" s="339"/>
      <c r="L535" s="339"/>
    </row>
    <row r="536" spans="1:12" s="268" customFormat="1" ht="12" x14ac:dyDescent="0.2">
      <c r="A536" s="339"/>
      <c r="B536" s="339"/>
      <c r="C536" s="339"/>
      <c r="D536" s="340"/>
      <c r="E536" s="343"/>
      <c r="F536" s="339"/>
      <c r="G536" s="339"/>
      <c r="H536" s="339"/>
      <c r="I536" s="339"/>
      <c r="J536" s="339"/>
      <c r="K536" s="339"/>
      <c r="L536" s="339"/>
    </row>
    <row r="537" spans="1:12" s="268" customFormat="1" ht="12" x14ac:dyDescent="0.2">
      <c r="A537" s="339"/>
      <c r="B537" s="339"/>
      <c r="C537" s="339"/>
      <c r="D537" s="340"/>
      <c r="E537" s="343"/>
      <c r="F537" s="339"/>
      <c r="G537" s="339"/>
      <c r="H537" s="339"/>
      <c r="I537" s="339"/>
      <c r="J537" s="339"/>
      <c r="K537" s="339"/>
      <c r="L537" s="339"/>
    </row>
    <row r="538" spans="1:12" s="268" customFormat="1" ht="12" x14ac:dyDescent="0.2">
      <c r="A538" s="339"/>
      <c r="B538" s="339"/>
      <c r="C538" s="339"/>
      <c r="D538" s="340"/>
      <c r="E538" s="343"/>
      <c r="F538" s="339"/>
      <c r="G538" s="339"/>
      <c r="H538" s="339"/>
      <c r="I538" s="339"/>
      <c r="J538" s="339"/>
      <c r="K538" s="339"/>
      <c r="L538" s="339"/>
    </row>
    <row r="539" spans="1:12" s="268" customFormat="1" ht="12" x14ac:dyDescent="0.2">
      <c r="A539" s="339"/>
      <c r="B539" s="339"/>
      <c r="C539" s="339"/>
      <c r="D539" s="340"/>
      <c r="E539" s="343"/>
      <c r="F539" s="339"/>
      <c r="G539" s="339"/>
      <c r="H539" s="339"/>
      <c r="I539" s="339"/>
      <c r="J539" s="339"/>
      <c r="K539" s="339"/>
      <c r="L539" s="339"/>
    </row>
    <row r="540" spans="1:12" s="268" customFormat="1" ht="12" x14ac:dyDescent="0.2">
      <c r="A540" s="339"/>
      <c r="B540" s="339"/>
      <c r="C540" s="339"/>
      <c r="D540" s="340"/>
      <c r="E540" s="343"/>
      <c r="F540" s="339"/>
      <c r="G540" s="339"/>
      <c r="H540" s="339"/>
      <c r="I540" s="339"/>
      <c r="J540" s="339"/>
      <c r="K540" s="339"/>
      <c r="L540" s="339"/>
    </row>
    <row r="541" spans="1:12" s="268" customFormat="1" ht="12" x14ac:dyDescent="0.2">
      <c r="A541" s="339"/>
      <c r="B541" s="339"/>
      <c r="C541" s="339"/>
      <c r="D541" s="340"/>
      <c r="E541" s="343"/>
      <c r="F541" s="339"/>
      <c r="G541" s="339"/>
      <c r="H541" s="339"/>
      <c r="I541" s="339"/>
      <c r="J541" s="339"/>
      <c r="K541" s="339"/>
      <c r="L541" s="339"/>
    </row>
    <row r="542" spans="1:12" s="268" customFormat="1" ht="12" x14ac:dyDescent="0.2">
      <c r="A542" s="339"/>
      <c r="B542" s="339"/>
      <c r="C542" s="339"/>
      <c r="D542" s="340"/>
      <c r="E542" s="343"/>
      <c r="F542" s="339"/>
      <c r="G542" s="339"/>
      <c r="H542" s="339"/>
      <c r="I542" s="339"/>
      <c r="J542" s="339"/>
      <c r="K542" s="339"/>
      <c r="L542" s="339"/>
    </row>
    <row r="543" spans="1:12" s="268" customFormat="1" ht="12" x14ac:dyDescent="0.2">
      <c r="A543" s="339"/>
      <c r="B543" s="339"/>
      <c r="C543" s="339"/>
      <c r="D543" s="340"/>
      <c r="E543" s="343"/>
      <c r="F543" s="339"/>
      <c r="G543" s="339"/>
      <c r="H543" s="339"/>
      <c r="I543" s="339"/>
      <c r="J543" s="339"/>
      <c r="K543" s="339"/>
      <c r="L543" s="339"/>
    </row>
    <row r="544" spans="1:12" s="268" customFormat="1" ht="12" x14ac:dyDescent="0.2">
      <c r="A544" s="339"/>
      <c r="B544" s="339"/>
      <c r="C544" s="339"/>
      <c r="D544" s="340"/>
      <c r="E544" s="343"/>
      <c r="F544" s="339"/>
      <c r="G544" s="339"/>
      <c r="H544" s="339"/>
      <c r="I544" s="339"/>
      <c r="J544" s="339"/>
      <c r="K544" s="339"/>
      <c r="L544" s="339"/>
    </row>
    <row r="545" spans="1:12" s="268" customFormat="1" ht="12" x14ac:dyDescent="0.2">
      <c r="A545" s="339"/>
      <c r="B545" s="339"/>
      <c r="C545" s="339"/>
      <c r="D545" s="340"/>
      <c r="E545" s="343"/>
      <c r="F545" s="339"/>
      <c r="G545" s="339"/>
      <c r="H545" s="339"/>
      <c r="I545" s="339"/>
      <c r="J545" s="339"/>
      <c r="K545" s="339"/>
      <c r="L545" s="339"/>
    </row>
    <row r="546" spans="1:12" s="268" customFormat="1" ht="12" x14ac:dyDescent="0.2">
      <c r="A546" s="339"/>
      <c r="B546" s="339"/>
      <c r="C546" s="339"/>
      <c r="D546" s="340"/>
      <c r="E546" s="343"/>
      <c r="F546" s="339"/>
      <c r="G546" s="339"/>
      <c r="H546" s="339"/>
      <c r="I546" s="339"/>
      <c r="J546" s="339"/>
      <c r="K546" s="339"/>
      <c r="L546" s="339"/>
    </row>
    <row r="547" spans="1:12" s="268" customFormat="1" ht="12" x14ac:dyDescent="0.2">
      <c r="A547" s="339"/>
      <c r="B547" s="339"/>
      <c r="C547" s="339"/>
      <c r="D547" s="340"/>
      <c r="E547" s="343"/>
      <c r="F547" s="339"/>
      <c r="G547" s="339"/>
      <c r="H547" s="339"/>
      <c r="I547" s="339"/>
      <c r="J547" s="339"/>
      <c r="K547" s="339"/>
      <c r="L547" s="339"/>
    </row>
    <row r="548" spans="1:12" s="268" customFormat="1" ht="12" x14ac:dyDescent="0.2">
      <c r="A548" s="339"/>
      <c r="B548" s="339"/>
      <c r="C548" s="339"/>
      <c r="D548" s="340"/>
      <c r="E548" s="343"/>
      <c r="F548" s="339"/>
      <c r="G548" s="339"/>
      <c r="H548" s="339"/>
      <c r="I548" s="339"/>
      <c r="J548" s="339"/>
      <c r="K548" s="339"/>
      <c r="L548" s="339"/>
    </row>
    <row r="549" spans="1:12" s="268" customFormat="1" ht="12" x14ac:dyDescent="0.2">
      <c r="A549" s="339"/>
      <c r="B549" s="339"/>
      <c r="C549" s="339"/>
      <c r="D549" s="340"/>
      <c r="E549" s="343"/>
      <c r="F549" s="339"/>
      <c r="G549" s="339"/>
      <c r="H549" s="339"/>
      <c r="I549" s="339"/>
      <c r="J549" s="339"/>
      <c r="K549" s="339"/>
      <c r="L549" s="339"/>
    </row>
    <row r="550" spans="1:12" s="268" customFormat="1" ht="12" x14ac:dyDescent="0.2">
      <c r="A550" s="339"/>
      <c r="B550" s="339"/>
      <c r="C550" s="339"/>
      <c r="D550" s="340"/>
      <c r="E550" s="343"/>
      <c r="F550" s="339"/>
      <c r="G550" s="339"/>
      <c r="H550" s="339"/>
      <c r="I550" s="339"/>
      <c r="J550" s="339"/>
      <c r="K550" s="339"/>
      <c r="L550" s="339"/>
    </row>
    <row r="551" spans="1:12" s="268" customFormat="1" ht="12" x14ac:dyDescent="0.2">
      <c r="A551" s="339"/>
      <c r="B551" s="339"/>
      <c r="C551" s="339"/>
      <c r="D551" s="340"/>
      <c r="E551" s="343"/>
      <c r="F551" s="339"/>
      <c r="G551" s="339"/>
      <c r="H551" s="339"/>
      <c r="I551" s="339"/>
      <c r="J551" s="339"/>
      <c r="K551" s="339"/>
      <c r="L551" s="339"/>
    </row>
    <row r="552" spans="1:12" s="268" customFormat="1" ht="12" x14ac:dyDescent="0.2">
      <c r="A552" s="339"/>
      <c r="B552" s="339"/>
      <c r="C552" s="339"/>
      <c r="D552" s="340"/>
      <c r="E552" s="343"/>
      <c r="F552" s="339"/>
      <c r="G552" s="339"/>
      <c r="H552" s="339"/>
      <c r="I552" s="339"/>
      <c r="J552" s="339"/>
      <c r="K552" s="339"/>
      <c r="L552" s="339"/>
    </row>
    <row r="553" spans="1:12" s="268" customFormat="1" ht="12" x14ac:dyDescent="0.2">
      <c r="A553" s="339"/>
      <c r="B553" s="339"/>
      <c r="C553" s="339"/>
      <c r="D553" s="340"/>
      <c r="E553" s="343"/>
      <c r="F553" s="339"/>
      <c r="G553" s="339"/>
      <c r="H553" s="339"/>
      <c r="I553" s="339"/>
      <c r="J553" s="339"/>
      <c r="K553" s="339"/>
      <c r="L553" s="339"/>
    </row>
    <row r="554" spans="1:12" s="268" customFormat="1" ht="12" x14ac:dyDescent="0.2">
      <c r="A554" s="339"/>
      <c r="B554" s="339"/>
      <c r="C554" s="339"/>
      <c r="D554" s="340"/>
      <c r="E554" s="343"/>
      <c r="F554" s="339"/>
      <c r="G554" s="339"/>
      <c r="H554" s="339"/>
      <c r="I554" s="339"/>
      <c r="J554" s="339"/>
      <c r="K554" s="339"/>
      <c r="L554" s="339"/>
    </row>
    <row r="555" spans="1:12" s="268" customFormat="1" ht="12" x14ac:dyDescent="0.2">
      <c r="A555" s="339"/>
      <c r="B555" s="339"/>
      <c r="C555" s="339"/>
      <c r="D555" s="340"/>
      <c r="E555" s="343"/>
      <c r="F555" s="339"/>
      <c r="G555" s="339"/>
      <c r="H555" s="339"/>
      <c r="I555" s="339"/>
      <c r="J555" s="339"/>
      <c r="K555" s="339"/>
      <c r="L555" s="339"/>
    </row>
    <row r="556" spans="1:12" s="268" customFormat="1" ht="12" x14ac:dyDescent="0.2">
      <c r="A556" s="339"/>
      <c r="B556" s="339"/>
      <c r="C556" s="339"/>
      <c r="D556" s="340"/>
      <c r="E556" s="343"/>
      <c r="F556" s="339"/>
      <c r="G556" s="339"/>
      <c r="H556" s="339"/>
      <c r="I556" s="339"/>
      <c r="J556" s="339"/>
      <c r="K556" s="339"/>
      <c r="L556" s="339"/>
    </row>
    <row r="557" spans="1:12" s="268" customFormat="1" ht="12" x14ac:dyDescent="0.2">
      <c r="A557" s="339"/>
      <c r="B557" s="339"/>
      <c r="C557" s="339"/>
      <c r="D557" s="340"/>
      <c r="E557" s="343"/>
      <c r="F557" s="339"/>
      <c r="G557" s="339"/>
      <c r="H557" s="339"/>
      <c r="I557" s="339"/>
      <c r="J557" s="339"/>
      <c r="K557" s="339"/>
      <c r="L557" s="339"/>
    </row>
    <row r="558" spans="1:12" s="268" customFormat="1" ht="12" x14ac:dyDescent="0.2">
      <c r="A558" s="339"/>
      <c r="B558" s="339"/>
      <c r="C558" s="339"/>
      <c r="D558" s="340"/>
      <c r="E558" s="343"/>
      <c r="F558" s="339"/>
      <c r="G558" s="339"/>
      <c r="H558" s="339"/>
      <c r="I558" s="339"/>
      <c r="J558" s="339"/>
      <c r="K558" s="339"/>
      <c r="L558" s="339"/>
    </row>
    <row r="559" spans="1:12" s="268" customFormat="1" ht="12" x14ac:dyDescent="0.2">
      <c r="A559" s="339"/>
      <c r="B559" s="339"/>
      <c r="C559" s="339"/>
      <c r="D559" s="340"/>
      <c r="E559" s="343"/>
      <c r="F559" s="339"/>
      <c r="G559" s="339"/>
      <c r="H559" s="339"/>
      <c r="I559" s="339"/>
      <c r="J559" s="339"/>
      <c r="K559" s="339"/>
      <c r="L559" s="339"/>
    </row>
    <row r="560" spans="1:12" s="268" customFormat="1" ht="12" x14ac:dyDescent="0.2">
      <c r="A560" s="339"/>
      <c r="B560" s="339"/>
      <c r="C560" s="339"/>
      <c r="D560" s="340"/>
      <c r="E560" s="343"/>
      <c r="F560" s="339"/>
      <c r="G560" s="339"/>
      <c r="H560" s="339"/>
      <c r="I560" s="339"/>
      <c r="J560" s="339"/>
      <c r="K560" s="339"/>
      <c r="L560" s="339"/>
    </row>
    <row r="561" spans="1:12" s="268" customFormat="1" ht="12" x14ac:dyDescent="0.2">
      <c r="A561" s="339"/>
      <c r="B561" s="339"/>
      <c r="C561" s="339"/>
      <c r="D561" s="340"/>
      <c r="E561" s="343"/>
      <c r="F561" s="339"/>
      <c r="G561" s="339"/>
      <c r="H561" s="339"/>
      <c r="I561" s="339"/>
      <c r="J561" s="339"/>
      <c r="K561" s="339"/>
      <c r="L561" s="339"/>
    </row>
    <row r="562" spans="1:12" s="268" customFormat="1" ht="12" x14ac:dyDescent="0.2">
      <c r="A562" s="339"/>
      <c r="B562" s="339"/>
      <c r="C562" s="339"/>
      <c r="D562" s="340"/>
      <c r="E562" s="343"/>
      <c r="F562" s="339"/>
      <c r="G562" s="339"/>
      <c r="H562" s="339"/>
      <c r="I562" s="339"/>
      <c r="J562" s="339"/>
      <c r="K562" s="339"/>
      <c r="L562" s="339"/>
    </row>
    <row r="563" spans="1:12" s="268" customFormat="1" ht="12" x14ac:dyDescent="0.2">
      <c r="A563" s="339"/>
      <c r="B563" s="339"/>
      <c r="C563" s="339"/>
      <c r="D563" s="340"/>
      <c r="E563" s="343"/>
      <c r="F563" s="339"/>
      <c r="G563" s="339"/>
      <c r="H563" s="339"/>
      <c r="I563" s="339"/>
      <c r="J563" s="339"/>
      <c r="K563" s="339"/>
      <c r="L563" s="339"/>
    </row>
    <row r="564" spans="1:12" s="268" customFormat="1" ht="12" x14ac:dyDescent="0.2">
      <c r="A564" s="339"/>
      <c r="B564" s="339"/>
      <c r="C564" s="339"/>
      <c r="D564" s="340"/>
      <c r="E564" s="343"/>
      <c r="F564" s="339"/>
      <c r="G564" s="339"/>
      <c r="H564" s="339"/>
      <c r="I564" s="339"/>
      <c r="J564" s="339"/>
      <c r="K564" s="339"/>
      <c r="L564" s="339"/>
    </row>
    <row r="565" spans="1:12" s="268" customFormat="1" ht="12" x14ac:dyDescent="0.2">
      <c r="A565" s="339"/>
      <c r="B565" s="339"/>
      <c r="C565" s="339"/>
      <c r="D565" s="340"/>
      <c r="E565" s="343"/>
      <c r="F565" s="339"/>
      <c r="G565" s="339"/>
      <c r="H565" s="339"/>
      <c r="I565" s="339"/>
      <c r="J565" s="339"/>
      <c r="K565" s="339"/>
      <c r="L565" s="339"/>
    </row>
    <row r="566" spans="1:12" s="268" customFormat="1" ht="12" x14ac:dyDescent="0.2">
      <c r="A566" s="339"/>
      <c r="B566" s="339"/>
      <c r="C566" s="339"/>
      <c r="D566" s="340"/>
      <c r="E566" s="343"/>
      <c r="F566" s="339"/>
      <c r="G566" s="339"/>
      <c r="H566" s="339"/>
      <c r="I566" s="339"/>
      <c r="J566" s="339"/>
      <c r="K566" s="339"/>
      <c r="L566" s="339"/>
    </row>
    <row r="567" spans="1:12" s="268" customFormat="1" ht="12" x14ac:dyDescent="0.2">
      <c r="A567" s="339"/>
      <c r="B567" s="339"/>
      <c r="C567" s="339"/>
      <c r="D567" s="340"/>
      <c r="E567" s="343"/>
      <c r="F567" s="339"/>
      <c r="G567" s="339"/>
      <c r="H567" s="339"/>
      <c r="I567" s="339"/>
      <c r="J567" s="339"/>
      <c r="K567" s="339"/>
      <c r="L567" s="339"/>
    </row>
    <row r="568" spans="1:12" s="268" customFormat="1" ht="12" x14ac:dyDescent="0.2">
      <c r="A568" s="339"/>
      <c r="B568" s="339"/>
      <c r="C568" s="339"/>
      <c r="D568" s="340"/>
      <c r="E568" s="343"/>
      <c r="F568" s="339"/>
      <c r="G568" s="339"/>
      <c r="H568" s="339"/>
      <c r="I568" s="339"/>
      <c r="J568" s="339"/>
      <c r="K568" s="339"/>
      <c r="L568" s="339"/>
    </row>
    <row r="569" spans="1:12" s="268" customFormat="1" ht="12" x14ac:dyDescent="0.2">
      <c r="A569" s="339"/>
      <c r="B569" s="339"/>
      <c r="C569" s="339"/>
      <c r="D569" s="340"/>
      <c r="E569" s="343"/>
      <c r="F569" s="339"/>
      <c r="G569" s="339"/>
      <c r="H569" s="339"/>
      <c r="I569" s="339"/>
      <c r="J569" s="339"/>
      <c r="K569" s="339"/>
      <c r="L569" s="339"/>
    </row>
    <row r="570" spans="1:12" s="268" customFormat="1" ht="12" x14ac:dyDescent="0.2">
      <c r="A570" s="339"/>
      <c r="B570" s="339"/>
      <c r="C570" s="339"/>
      <c r="D570" s="340"/>
      <c r="E570" s="343"/>
      <c r="F570" s="339"/>
      <c r="G570" s="339"/>
      <c r="H570" s="339"/>
      <c r="I570" s="339"/>
      <c r="J570" s="339"/>
      <c r="K570" s="339"/>
      <c r="L570" s="339"/>
    </row>
    <row r="571" spans="1:12" s="268" customFormat="1" ht="12" x14ac:dyDescent="0.2">
      <c r="A571" s="339"/>
      <c r="B571" s="339"/>
      <c r="C571" s="339"/>
      <c r="D571" s="340"/>
      <c r="E571" s="343"/>
      <c r="F571" s="339"/>
      <c r="G571" s="339"/>
      <c r="H571" s="339"/>
      <c r="I571" s="339"/>
      <c r="J571" s="339"/>
      <c r="K571" s="339"/>
      <c r="L571" s="339"/>
    </row>
    <row r="572" spans="1:12" s="268" customFormat="1" ht="12" x14ac:dyDescent="0.2">
      <c r="A572" s="339"/>
      <c r="B572" s="339"/>
      <c r="C572" s="339"/>
      <c r="D572" s="340"/>
      <c r="E572" s="343"/>
      <c r="F572" s="339"/>
      <c r="G572" s="339"/>
      <c r="H572" s="339"/>
      <c r="I572" s="339"/>
      <c r="J572" s="339"/>
      <c r="K572" s="339"/>
      <c r="L572" s="339"/>
    </row>
    <row r="573" spans="1:12" s="268" customFormat="1" ht="12" x14ac:dyDescent="0.2">
      <c r="A573" s="339"/>
      <c r="B573" s="339"/>
      <c r="C573" s="339"/>
      <c r="D573" s="340"/>
      <c r="E573" s="343"/>
      <c r="F573" s="339"/>
      <c r="G573" s="339"/>
      <c r="H573" s="339"/>
      <c r="I573" s="339"/>
      <c r="J573" s="339"/>
      <c r="K573" s="339"/>
      <c r="L573" s="339"/>
    </row>
    <row r="574" spans="1:12" s="268" customFormat="1" ht="12" x14ac:dyDescent="0.2">
      <c r="A574" s="339"/>
      <c r="B574" s="339"/>
      <c r="C574" s="339"/>
      <c r="D574" s="340"/>
      <c r="E574" s="343"/>
      <c r="F574" s="339"/>
      <c r="G574" s="339"/>
      <c r="H574" s="339"/>
      <c r="I574" s="339"/>
      <c r="J574" s="339"/>
      <c r="K574" s="339"/>
      <c r="L574" s="339"/>
    </row>
    <row r="575" spans="1:12" s="268" customFormat="1" ht="12" x14ac:dyDescent="0.2">
      <c r="A575" s="339"/>
      <c r="B575" s="339"/>
      <c r="C575" s="339"/>
      <c r="D575" s="340"/>
      <c r="E575" s="343"/>
      <c r="F575" s="339"/>
      <c r="G575" s="339"/>
      <c r="H575" s="339"/>
      <c r="I575" s="339"/>
      <c r="J575" s="339"/>
      <c r="K575" s="339"/>
      <c r="L575" s="339"/>
    </row>
    <row r="576" spans="1:12" s="268" customFormat="1" ht="12" x14ac:dyDescent="0.2">
      <c r="A576" s="339"/>
      <c r="B576" s="339"/>
      <c r="C576" s="339"/>
      <c r="D576" s="340"/>
      <c r="E576" s="343"/>
      <c r="F576" s="339"/>
      <c r="G576" s="339"/>
      <c r="H576" s="339"/>
      <c r="I576" s="339"/>
      <c r="J576" s="339"/>
      <c r="K576" s="339"/>
      <c r="L576" s="339"/>
    </row>
    <row r="577" spans="1:12" s="268" customFormat="1" ht="12" x14ac:dyDescent="0.2">
      <c r="A577" s="339"/>
      <c r="B577" s="339"/>
      <c r="C577" s="339"/>
      <c r="D577" s="340"/>
      <c r="E577" s="343"/>
      <c r="F577" s="339"/>
      <c r="G577" s="339"/>
      <c r="H577" s="339"/>
      <c r="I577" s="339"/>
      <c r="J577" s="339"/>
      <c r="K577" s="339"/>
      <c r="L577" s="339"/>
    </row>
    <row r="578" spans="1:12" s="268" customFormat="1" ht="12" x14ac:dyDescent="0.2">
      <c r="A578" s="339"/>
      <c r="B578" s="339"/>
      <c r="C578" s="339"/>
      <c r="D578" s="340"/>
      <c r="E578" s="343"/>
      <c r="F578" s="339"/>
      <c r="G578" s="339"/>
      <c r="H578" s="339"/>
      <c r="I578" s="339"/>
      <c r="J578" s="339"/>
      <c r="K578" s="339"/>
      <c r="L578" s="339"/>
    </row>
    <row r="579" spans="1:12" s="268" customFormat="1" ht="12" x14ac:dyDescent="0.2">
      <c r="A579" s="339"/>
      <c r="B579" s="339"/>
      <c r="C579" s="339"/>
      <c r="D579" s="340"/>
      <c r="E579" s="343"/>
      <c r="F579" s="339"/>
      <c r="G579" s="339"/>
      <c r="H579" s="339"/>
      <c r="I579" s="339"/>
      <c r="J579" s="339"/>
      <c r="K579" s="339"/>
      <c r="L579" s="339"/>
    </row>
    <row r="580" spans="1:12" s="268" customFormat="1" ht="12" x14ac:dyDescent="0.2">
      <c r="A580" s="339"/>
      <c r="B580" s="339"/>
      <c r="C580" s="339"/>
      <c r="D580" s="340"/>
      <c r="E580" s="343"/>
      <c r="F580" s="339"/>
      <c r="G580" s="339"/>
      <c r="H580" s="339"/>
      <c r="I580" s="339"/>
      <c r="J580" s="339"/>
      <c r="K580" s="339"/>
      <c r="L580" s="339"/>
    </row>
    <row r="581" spans="1:12" s="268" customFormat="1" ht="12" x14ac:dyDescent="0.2">
      <c r="A581" s="339"/>
      <c r="B581" s="339"/>
      <c r="C581" s="339"/>
      <c r="D581" s="340"/>
      <c r="E581" s="343"/>
      <c r="F581" s="339"/>
      <c r="G581" s="339"/>
      <c r="H581" s="339"/>
      <c r="I581" s="339"/>
      <c r="J581" s="339"/>
      <c r="K581" s="339"/>
      <c r="L581" s="339"/>
    </row>
    <row r="582" spans="1:12" s="268" customFormat="1" ht="12" x14ac:dyDescent="0.2">
      <c r="A582" s="339"/>
      <c r="B582" s="339"/>
      <c r="C582" s="339"/>
      <c r="D582" s="340"/>
      <c r="E582" s="343"/>
      <c r="F582" s="339"/>
      <c r="G582" s="339"/>
      <c r="H582" s="339"/>
      <c r="I582" s="339"/>
      <c r="J582" s="339"/>
      <c r="K582" s="339"/>
      <c r="L582" s="339"/>
    </row>
    <row r="583" spans="1:12" s="268" customFormat="1" ht="12" x14ac:dyDescent="0.2">
      <c r="A583" s="339"/>
      <c r="B583" s="339"/>
      <c r="C583" s="339"/>
      <c r="D583" s="340"/>
      <c r="E583" s="343"/>
      <c r="F583" s="339"/>
      <c r="G583" s="339"/>
      <c r="H583" s="339"/>
      <c r="I583" s="339"/>
      <c r="J583" s="339"/>
      <c r="K583" s="339"/>
      <c r="L583" s="339"/>
    </row>
    <row r="584" spans="1:12" s="268" customFormat="1" ht="12" x14ac:dyDescent="0.2">
      <c r="A584" s="339"/>
      <c r="B584" s="339"/>
      <c r="C584" s="339"/>
      <c r="D584" s="340"/>
      <c r="E584" s="343"/>
      <c r="F584" s="339"/>
      <c r="G584" s="339"/>
      <c r="H584" s="339"/>
      <c r="I584" s="339"/>
      <c r="J584" s="339"/>
      <c r="K584" s="339"/>
      <c r="L584" s="339"/>
    </row>
    <row r="585" spans="1:12" s="268" customFormat="1" ht="12" x14ac:dyDescent="0.2">
      <c r="A585" s="339"/>
      <c r="B585" s="339"/>
      <c r="C585" s="339"/>
      <c r="D585" s="340"/>
      <c r="E585" s="343"/>
      <c r="F585" s="339"/>
      <c r="G585" s="339"/>
      <c r="H585" s="339"/>
      <c r="I585" s="339"/>
      <c r="J585" s="339"/>
      <c r="K585" s="339"/>
      <c r="L585" s="339"/>
    </row>
    <row r="586" spans="1:12" s="268" customFormat="1" ht="12" x14ac:dyDescent="0.2">
      <c r="A586" s="339"/>
      <c r="B586" s="339"/>
      <c r="C586" s="339"/>
      <c r="D586" s="340"/>
      <c r="E586" s="343"/>
      <c r="F586" s="339"/>
      <c r="G586" s="339"/>
      <c r="H586" s="339"/>
      <c r="I586" s="339"/>
      <c r="J586" s="339"/>
      <c r="K586" s="339"/>
      <c r="L586" s="339"/>
    </row>
    <row r="587" spans="1:12" s="268" customFormat="1" ht="12" x14ac:dyDescent="0.2">
      <c r="A587" s="339"/>
      <c r="B587" s="339"/>
      <c r="C587" s="339"/>
      <c r="D587" s="340"/>
      <c r="E587" s="343"/>
      <c r="F587" s="339"/>
      <c r="G587" s="339"/>
      <c r="H587" s="339"/>
      <c r="I587" s="339"/>
      <c r="J587" s="339"/>
      <c r="K587" s="339"/>
      <c r="L587" s="339"/>
    </row>
    <row r="588" spans="1:12" s="268" customFormat="1" ht="12" x14ac:dyDescent="0.2">
      <c r="A588" s="339"/>
      <c r="B588" s="339"/>
      <c r="C588" s="339"/>
      <c r="D588" s="340"/>
      <c r="E588" s="343"/>
      <c r="F588" s="339"/>
      <c r="G588" s="339"/>
      <c r="H588" s="339"/>
      <c r="I588" s="339"/>
      <c r="J588" s="339"/>
      <c r="K588" s="339"/>
      <c r="L588" s="339"/>
    </row>
    <row r="589" spans="1:12" s="268" customFormat="1" ht="12" x14ac:dyDescent="0.2">
      <c r="A589" s="339"/>
      <c r="B589" s="339"/>
      <c r="C589" s="339"/>
      <c r="D589" s="340"/>
      <c r="E589" s="343"/>
      <c r="F589" s="339"/>
      <c r="G589" s="339"/>
      <c r="H589" s="339"/>
      <c r="I589" s="339"/>
      <c r="J589" s="339"/>
      <c r="K589" s="339"/>
      <c r="L589" s="339"/>
    </row>
    <row r="590" spans="1:12" s="268" customFormat="1" ht="12" x14ac:dyDescent="0.2">
      <c r="A590" s="339"/>
      <c r="B590" s="339"/>
      <c r="C590" s="339"/>
      <c r="D590" s="340"/>
      <c r="E590" s="343"/>
      <c r="F590" s="339"/>
      <c r="G590" s="339"/>
      <c r="H590" s="339"/>
      <c r="I590" s="339"/>
      <c r="J590" s="339"/>
      <c r="K590" s="339"/>
      <c r="L590" s="339"/>
    </row>
    <row r="591" spans="1:12" s="268" customFormat="1" ht="12" x14ac:dyDescent="0.2">
      <c r="A591" s="339"/>
      <c r="B591" s="339"/>
      <c r="C591" s="339"/>
      <c r="D591" s="340"/>
      <c r="E591" s="343"/>
      <c r="F591" s="339"/>
      <c r="G591" s="339"/>
      <c r="H591" s="339"/>
      <c r="I591" s="339"/>
      <c r="J591" s="339"/>
      <c r="K591" s="339"/>
      <c r="L591" s="339"/>
    </row>
    <row r="592" spans="1:12" s="268" customFormat="1" ht="12" x14ac:dyDescent="0.2">
      <c r="A592" s="339"/>
      <c r="B592" s="339"/>
      <c r="C592" s="339"/>
      <c r="D592" s="340"/>
      <c r="E592" s="343"/>
      <c r="F592" s="339"/>
      <c r="G592" s="339"/>
      <c r="H592" s="339"/>
      <c r="I592" s="339"/>
      <c r="J592" s="339"/>
      <c r="K592" s="339"/>
      <c r="L592" s="339"/>
    </row>
    <row r="593" spans="1:12" s="268" customFormat="1" ht="12" x14ac:dyDescent="0.2">
      <c r="A593" s="339"/>
      <c r="B593" s="339"/>
      <c r="C593" s="339"/>
      <c r="D593" s="340"/>
      <c r="E593" s="343"/>
      <c r="F593" s="339"/>
      <c r="G593" s="339"/>
      <c r="H593" s="339"/>
      <c r="I593" s="339"/>
      <c r="J593" s="339"/>
      <c r="K593" s="339"/>
      <c r="L593" s="339"/>
    </row>
    <row r="594" spans="1:12" s="268" customFormat="1" ht="12" x14ac:dyDescent="0.2">
      <c r="A594" s="339"/>
      <c r="B594" s="339"/>
      <c r="C594" s="339"/>
      <c r="D594" s="340"/>
      <c r="E594" s="343"/>
      <c r="F594" s="339"/>
      <c r="G594" s="339"/>
      <c r="H594" s="339"/>
      <c r="I594" s="339"/>
      <c r="J594" s="339"/>
      <c r="K594" s="339"/>
      <c r="L594" s="339"/>
    </row>
    <row r="595" spans="1:12" s="268" customFormat="1" ht="12" x14ac:dyDescent="0.2">
      <c r="A595" s="339"/>
      <c r="B595" s="339"/>
      <c r="C595" s="339"/>
      <c r="D595" s="340"/>
      <c r="E595" s="343"/>
      <c r="F595" s="339"/>
      <c r="G595" s="339"/>
      <c r="H595" s="339"/>
      <c r="I595" s="339"/>
      <c r="J595" s="339"/>
      <c r="K595" s="339"/>
      <c r="L595" s="339"/>
    </row>
    <row r="596" spans="1:12" s="268" customFormat="1" ht="12" x14ac:dyDescent="0.2">
      <c r="A596" s="339"/>
      <c r="B596" s="339"/>
      <c r="C596" s="339"/>
      <c r="D596" s="340"/>
      <c r="E596" s="343"/>
      <c r="F596" s="339"/>
      <c r="G596" s="339"/>
      <c r="H596" s="339"/>
      <c r="I596" s="339"/>
      <c r="J596" s="339"/>
      <c r="K596" s="339"/>
      <c r="L596" s="339"/>
    </row>
    <row r="597" spans="1:12" s="268" customFormat="1" ht="12" x14ac:dyDescent="0.2">
      <c r="A597" s="339"/>
      <c r="B597" s="339"/>
      <c r="C597" s="339"/>
      <c r="D597" s="340"/>
      <c r="E597" s="343"/>
      <c r="F597" s="339"/>
      <c r="G597" s="339"/>
      <c r="H597" s="339"/>
      <c r="I597" s="339"/>
      <c r="J597" s="339"/>
      <c r="K597" s="339"/>
      <c r="L597" s="339"/>
    </row>
    <row r="598" spans="1:12" s="268" customFormat="1" ht="12" x14ac:dyDescent="0.2">
      <c r="A598" s="339"/>
      <c r="B598" s="339"/>
      <c r="C598" s="339"/>
      <c r="D598" s="340"/>
      <c r="E598" s="343"/>
      <c r="F598" s="339"/>
      <c r="G598" s="339"/>
      <c r="H598" s="339"/>
      <c r="I598" s="339"/>
      <c r="J598" s="339"/>
      <c r="K598" s="339"/>
      <c r="L598" s="339"/>
    </row>
    <row r="599" spans="1:12" s="268" customFormat="1" ht="12" x14ac:dyDescent="0.2">
      <c r="A599" s="339"/>
      <c r="B599" s="339"/>
      <c r="C599" s="339"/>
      <c r="D599" s="340"/>
      <c r="E599" s="343"/>
      <c r="F599" s="339"/>
      <c r="G599" s="339"/>
      <c r="H599" s="339"/>
      <c r="I599" s="339"/>
      <c r="J599" s="339"/>
      <c r="K599" s="339"/>
      <c r="L599" s="339"/>
    </row>
    <row r="600" spans="1:12" s="268" customFormat="1" ht="12" x14ac:dyDescent="0.2">
      <c r="A600" s="339"/>
      <c r="B600" s="339"/>
      <c r="C600" s="339"/>
      <c r="D600" s="340"/>
      <c r="E600" s="343"/>
      <c r="F600" s="339"/>
      <c r="G600" s="339"/>
      <c r="H600" s="339"/>
      <c r="I600" s="339"/>
      <c r="J600" s="339"/>
      <c r="K600" s="339"/>
      <c r="L600" s="339"/>
    </row>
    <row r="601" spans="1:12" s="268" customFormat="1" ht="12" x14ac:dyDescent="0.2">
      <c r="A601" s="339"/>
      <c r="B601" s="339"/>
      <c r="C601" s="339"/>
      <c r="D601" s="340"/>
      <c r="E601" s="343"/>
      <c r="F601" s="339"/>
      <c r="G601" s="339"/>
      <c r="H601" s="339"/>
      <c r="I601" s="339"/>
      <c r="J601" s="339"/>
      <c r="K601" s="339"/>
      <c r="L601" s="339"/>
    </row>
    <row r="602" spans="1:12" s="268" customFormat="1" ht="12" x14ac:dyDescent="0.2">
      <c r="A602" s="339"/>
      <c r="B602" s="339"/>
      <c r="C602" s="339"/>
      <c r="D602" s="340"/>
      <c r="E602" s="343"/>
      <c r="F602" s="339"/>
      <c r="G602" s="339"/>
      <c r="H602" s="339"/>
      <c r="I602" s="339"/>
      <c r="J602" s="339"/>
      <c r="K602" s="339"/>
      <c r="L602" s="339"/>
    </row>
    <row r="603" spans="1:12" s="268" customFormat="1" ht="12" x14ac:dyDescent="0.2">
      <c r="A603" s="339"/>
      <c r="B603" s="339"/>
      <c r="C603" s="339"/>
      <c r="D603" s="340"/>
      <c r="E603" s="343"/>
      <c r="F603" s="339"/>
      <c r="G603" s="339"/>
      <c r="H603" s="339"/>
      <c r="I603" s="339"/>
      <c r="J603" s="339"/>
      <c r="K603" s="339"/>
      <c r="L603" s="339"/>
    </row>
    <row r="604" spans="1:12" s="268" customFormat="1" ht="12" x14ac:dyDescent="0.2">
      <c r="A604" s="339"/>
      <c r="B604" s="339"/>
      <c r="C604" s="339"/>
      <c r="D604" s="340"/>
      <c r="E604" s="343"/>
      <c r="F604" s="339"/>
      <c r="G604" s="339"/>
      <c r="H604" s="339"/>
      <c r="I604" s="339"/>
      <c r="J604" s="339"/>
      <c r="K604" s="339"/>
      <c r="L604" s="339"/>
    </row>
    <row r="605" spans="1:12" s="268" customFormat="1" ht="12" x14ac:dyDescent="0.2">
      <c r="A605" s="339"/>
      <c r="B605" s="339"/>
      <c r="C605" s="339"/>
      <c r="D605" s="340"/>
      <c r="E605" s="343"/>
      <c r="F605" s="339"/>
      <c r="G605" s="339"/>
      <c r="H605" s="339"/>
      <c r="I605" s="339"/>
      <c r="J605" s="339"/>
      <c r="K605" s="339"/>
      <c r="L605" s="339"/>
    </row>
    <row r="606" spans="1:12" s="268" customFormat="1" ht="12" x14ac:dyDescent="0.2">
      <c r="A606" s="339"/>
      <c r="B606" s="339"/>
      <c r="C606" s="339"/>
      <c r="D606" s="340"/>
      <c r="E606" s="343"/>
      <c r="F606" s="339"/>
      <c r="G606" s="339"/>
      <c r="H606" s="339"/>
      <c r="I606" s="339"/>
      <c r="J606" s="339"/>
      <c r="K606" s="339"/>
      <c r="L606" s="339"/>
    </row>
    <row r="607" spans="1:12" s="268" customFormat="1" ht="12" x14ac:dyDescent="0.2">
      <c r="A607" s="339"/>
      <c r="B607" s="339"/>
      <c r="C607" s="339"/>
      <c r="D607" s="340"/>
      <c r="E607" s="343"/>
      <c r="F607" s="339"/>
      <c r="G607" s="339"/>
      <c r="H607" s="339"/>
      <c r="I607" s="339"/>
      <c r="J607" s="339"/>
      <c r="K607" s="339"/>
      <c r="L607" s="339"/>
    </row>
    <row r="608" spans="1:12" s="268" customFormat="1" ht="12" x14ac:dyDescent="0.2">
      <c r="A608" s="339"/>
      <c r="B608" s="339"/>
      <c r="C608" s="339"/>
      <c r="D608" s="340"/>
      <c r="E608" s="343"/>
      <c r="F608" s="339"/>
      <c r="G608" s="339"/>
      <c r="H608" s="339"/>
      <c r="I608" s="339"/>
      <c r="J608" s="339"/>
      <c r="K608" s="339"/>
      <c r="L608" s="339"/>
    </row>
    <row r="609" spans="1:12" s="268" customFormat="1" ht="12" x14ac:dyDescent="0.2">
      <c r="A609" s="339"/>
      <c r="B609" s="339"/>
      <c r="C609" s="339"/>
      <c r="D609" s="340"/>
      <c r="E609" s="343"/>
      <c r="F609" s="339"/>
      <c r="G609" s="339"/>
      <c r="H609" s="339"/>
      <c r="I609" s="339"/>
      <c r="J609" s="339"/>
      <c r="K609" s="339"/>
      <c r="L609" s="339"/>
    </row>
    <row r="610" spans="1:12" s="268" customFormat="1" ht="12" x14ac:dyDescent="0.2">
      <c r="A610" s="339"/>
      <c r="B610" s="339"/>
      <c r="C610" s="339"/>
      <c r="D610" s="340"/>
      <c r="E610" s="343"/>
      <c r="F610" s="339"/>
      <c r="G610" s="339"/>
      <c r="H610" s="339"/>
      <c r="I610" s="339"/>
      <c r="J610" s="339"/>
      <c r="K610" s="339"/>
      <c r="L610" s="339"/>
    </row>
    <row r="611" spans="1:12" s="268" customFormat="1" ht="12" x14ac:dyDescent="0.2">
      <c r="A611" s="339"/>
      <c r="B611" s="339"/>
      <c r="C611" s="339"/>
      <c r="D611" s="340"/>
      <c r="E611" s="343"/>
      <c r="F611" s="339"/>
      <c r="G611" s="339"/>
      <c r="H611" s="339"/>
      <c r="I611" s="339"/>
      <c r="J611" s="339"/>
      <c r="K611" s="339"/>
      <c r="L611" s="339"/>
    </row>
    <row r="612" spans="1:12" s="268" customFormat="1" ht="12" x14ac:dyDescent="0.2">
      <c r="A612" s="339"/>
      <c r="B612" s="339"/>
      <c r="C612" s="339"/>
      <c r="D612" s="340"/>
      <c r="E612" s="343"/>
      <c r="F612" s="339"/>
      <c r="G612" s="339"/>
      <c r="H612" s="339"/>
      <c r="I612" s="339"/>
      <c r="J612" s="339"/>
      <c r="K612" s="339"/>
      <c r="L612" s="339"/>
    </row>
    <row r="613" spans="1:12" s="268" customFormat="1" ht="12" x14ac:dyDescent="0.2">
      <c r="A613" s="339"/>
      <c r="B613" s="339"/>
      <c r="C613" s="339"/>
      <c r="D613" s="340"/>
      <c r="E613" s="343"/>
      <c r="F613" s="339"/>
      <c r="G613" s="339"/>
      <c r="H613" s="339"/>
      <c r="I613" s="339"/>
      <c r="J613" s="339"/>
      <c r="K613" s="339"/>
      <c r="L613" s="339"/>
    </row>
    <row r="614" spans="1:12" s="268" customFormat="1" ht="12" x14ac:dyDescent="0.2">
      <c r="A614" s="339"/>
      <c r="B614" s="339"/>
      <c r="C614" s="339"/>
      <c r="D614" s="340"/>
      <c r="E614" s="343"/>
      <c r="F614" s="339"/>
      <c r="G614" s="339"/>
      <c r="H614" s="339"/>
      <c r="I614" s="339"/>
      <c r="J614" s="339"/>
      <c r="K614" s="339"/>
      <c r="L614" s="339"/>
    </row>
    <row r="615" spans="1:12" s="268" customFormat="1" ht="12" x14ac:dyDescent="0.2">
      <c r="A615" s="339"/>
      <c r="B615" s="339"/>
      <c r="C615" s="339"/>
      <c r="D615" s="340"/>
      <c r="E615" s="343"/>
      <c r="F615" s="339"/>
      <c r="G615" s="339"/>
      <c r="H615" s="339"/>
      <c r="I615" s="339"/>
      <c r="J615" s="339"/>
      <c r="K615" s="339"/>
      <c r="L615" s="339"/>
    </row>
    <row r="616" spans="1:12" s="268" customFormat="1" ht="12" x14ac:dyDescent="0.2">
      <c r="A616" s="339"/>
      <c r="B616" s="339"/>
      <c r="C616" s="339"/>
      <c r="D616" s="340"/>
      <c r="E616" s="343"/>
      <c r="F616" s="339"/>
      <c r="G616" s="339"/>
      <c r="H616" s="339"/>
      <c r="I616" s="339"/>
      <c r="J616" s="339"/>
      <c r="K616" s="339"/>
      <c r="L616" s="339"/>
    </row>
    <row r="617" spans="1:12" s="268" customFormat="1" ht="12" x14ac:dyDescent="0.2">
      <c r="A617" s="339"/>
      <c r="B617" s="339"/>
      <c r="C617" s="339"/>
      <c r="D617" s="340"/>
      <c r="E617" s="343"/>
      <c r="F617" s="339"/>
      <c r="G617" s="339"/>
      <c r="H617" s="339"/>
      <c r="I617" s="339"/>
      <c r="J617" s="339"/>
      <c r="K617" s="339"/>
      <c r="L617" s="339"/>
    </row>
    <row r="618" spans="1:12" s="268" customFormat="1" ht="12" x14ac:dyDescent="0.2">
      <c r="A618" s="339"/>
      <c r="B618" s="339"/>
      <c r="C618" s="339"/>
      <c r="D618" s="340"/>
      <c r="E618" s="343"/>
      <c r="F618" s="339"/>
      <c r="G618" s="339"/>
      <c r="H618" s="339"/>
      <c r="I618" s="339"/>
      <c r="J618" s="339"/>
      <c r="K618" s="339"/>
      <c r="L618" s="339"/>
    </row>
    <row r="619" spans="1:12" s="268" customFormat="1" ht="12" x14ac:dyDescent="0.2">
      <c r="A619" s="339"/>
      <c r="B619" s="339"/>
      <c r="C619" s="339"/>
      <c r="D619" s="340"/>
      <c r="E619" s="343"/>
      <c r="F619" s="339"/>
      <c r="G619" s="339"/>
      <c r="H619" s="339"/>
      <c r="I619" s="339"/>
      <c r="J619" s="339"/>
      <c r="K619" s="339"/>
      <c r="L619" s="339"/>
    </row>
    <row r="620" spans="1:12" s="268" customFormat="1" ht="12" x14ac:dyDescent="0.2">
      <c r="A620" s="339"/>
      <c r="B620" s="339"/>
      <c r="C620" s="339"/>
      <c r="D620" s="340"/>
      <c r="E620" s="343"/>
      <c r="F620" s="339"/>
      <c r="G620" s="339"/>
      <c r="H620" s="339"/>
      <c r="I620" s="339"/>
      <c r="J620" s="339"/>
      <c r="K620" s="339"/>
      <c r="L620" s="339"/>
    </row>
    <row r="621" spans="1:12" s="268" customFormat="1" ht="12" x14ac:dyDescent="0.2">
      <c r="A621" s="339"/>
      <c r="B621" s="339"/>
      <c r="C621" s="339"/>
      <c r="D621" s="340"/>
      <c r="E621" s="343"/>
      <c r="F621" s="339"/>
      <c r="G621" s="339"/>
      <c r="H621" s="339"/>
      <c r="I621" s="339"/>
      <c r="J621" s="339"/>
      <c r="K621" s="339"/>
      <c r="L621" s="339"/>
    </row>
    <row r="622" spans="1:12" s="268" customFormat="1" ht="12" x14ac:dyDescent="0.2">
      <c r="A622" s="339"/>
      <c r="B622" s="339"/>
      <c r="C622" s="339"/>
      <c r="D622" s="340"/>
      <c r="E622" s="343"/>
      <c r="F622" s="339"/>
      <c r="G622" s="339"/>
      <c r="H622" s="339"/>
      <c r="I622" s="339"/>
      <c r="J622" s="339"/>
      <c r="K622" s="339"/>
      <c r="L622" s="339"/>
    </row>
    <row r="623" spans="1:12" s="268" customFormat="1" ht="12" x14ac:dyDescent="0.2">
      <c r="A623" s="339"/>
      <c r="B623" s="339"/>
      <c r="C623" s="339"/>
      <c r="D623" s="340"/>
      <c r="E623" s="343"/>
      <c r="F623" s="339"/>
      <c r="G623" s="339"/>
      <c r="H623" s="339"/>
      <c r="I623" s="339"/>
      <c r="J623" s="339"/>
      <c r="K623" s="339"/>
      <c r="L623" s="339"/>
    </row>
    <row r="624" spans="1:12" s="268" customFormat="1" ht="12" x14ac:dyDescent="0.2">
      <c r="A624" s="339"/>
      <c r="B624" s="339"/>
      <c r="C624" s="339"/>
      <c r="D624" s="340"/>
      <c r="E624" s="343"/>
      <c r="F624" s="339"/>
      <c r="G624" s="339"/>
      <c r="H624" s="339"/>
      <c r="I624" s="339"/>
      <c r="J624" s="339"/>
      <c r="K624" s="339"/>
      <c r="L624" s="339"/>
    </row>
    <row r="625" spans="1:12" s="268" customFormat="1" ht="12" x14ac:dyDescent="0.2">
      <c r="A625" s="339"/>
      <c r="B625" s="339"/>
      <c r="C625" s="339"/>
      <c r="D625" s="340"/>
      <c r="E625" s="343"/>
      <c r="F625" s="339"/>
      <c r="G625" s="339"/>
      <c r="H625" s="339"/>
      <c r="I625" s="339"/>
      <c r="J625" s="339"/>
      <c r="K625" s="339"/>
      <c r="L625" s="339"/>
    </row>
    <row r="626" spans="1:12" s="268" customFormat="1" ht="12" x14ac:dyDescent="0.2">
      <c r="A626" s="339"/>
      <c r="B626" s="339"/>
      <c r="C626" s="339"/>
      <c r="D626" s="340"/>
      <c r="E626" s="343"/>
      <c r="F626" s="339"/>
      <c r="G626" s="339"/>
      <c r="H626" s="339"/>
      <c r="I626" s="339"/>
      <c r="J626" s="339"/>
      <c r="K626" s="339"/>
      <c r="L626" s="339"/>
    </row>
    <row r="627" spans="1:12" s="268" customFormat="1" ht="12" x14ac:dyDescent="0.2">
      <c r="A627" s="339"/>
      <c r="B627" s="339"/>
      <c r="C627" s="339"/>
      <c r="D627" s="340"/>
      <c r="E627" s="343"/>
      <c r="F627" s="339"/>
      <c r="G627" s="339"/>
      <c r="H627" s="339"/>
      <c r="I627" s="339"/>
      <c r="J627" s="339"/>
      <c r="K627" s="339"/>
      <c r="L627" s="339"/>
    </row>
    <row r="628" spans="1:12" s="268" customFormat="1" ht="12" x14ac:dyDescent="0.2">
      <c r="A628" s="339"/>
      <c r="B628" s="339"/>
      <c r="C628" s="339"/>
      <c r="D628" s="340"/>
      <c r="E628" s="343"/>
      <c r="F628" s="339"/>
      <c r="G628" s="339"/>
      <c r="H628" s="339"/>
      <c r="I628" s="339"/>
      <c r="J628" s="339"/>
      <c r="K628" s="339"/>
      <c r="L628" s="339"/>
    </row>
    <row r="629" spans="1:12" s="268" customFormat="1" ht="12" x14ac:dyDescent="0.2">
      <c r="A629" s="339"/>
      <c r="B629" s="339"/>
      <c r="C629" s="339"/>
      <c r="D629" s="340"/>
      <c r="E629" s="343"/>
      <c r="F629" s="339"/>
      <c r="G629" s="339"/>
      <c r="H629" s="339"/>
      <c r="I629" s="339"/>
      <c r="J629" s="339"/>
      <c r="K629" s="339"/>
      <c r="L629" s="339"/>
    </row>
    <row r="630" spans="1:12" s="268" customFormat="1" ht="12" x14ac:dyDescent="0.2">
      <c r="A630" s="339"/>
      <c r="B630" s="339"/>
      <c r="C630" s="339"/>
      <c r="D630" s="340"/>
      <c r="E630" s="343"/>
      <c r="F630" s="339"/>
      <c r="G630" s="339"/>
      <c r="H630" s="339"/>
      <c r="I630" s="339"/>
      <c r="J630" s="339"/>
      <c r="K630" s="339"/>
      <c r="L630" s="339"/>
    </row>
    <row r="631" spans="1:12" s="268" customFormat="1" ht="12" x14ac:dyDescent="0.2">
      <c r="A631" s="339"/>
      <c r="B631" s="339"/>
      <c r="C631" s="339"/>
      <c r="D631" s="340"/>
      <c r="E631" s="343"/>
      <c r="F631" s="339"/>
      <c r="G631" s="339"/>
      <c r="H631" s="339"/>
      <c r="I631" s="339"/>
      <c r="J631" s="339"/>
      <c r="K631" s="339"/>
      <c r="L631" s="339"/>
    </row>
    <row r="632" spans="1:12" s="268" customFormat="1" ht="12" x14ac:dyDescent="0.2">
      <c r="A632" s="339"/>
      <c r="B632" s="339"/>
      <c r="C632" s="339"/>
      <c r="D632" s="340"/>
      <c r="E632" s="343"/>
      <c r="F632" s="339"/>
      <c r="G632" s="339"/>
      <c r="H632" s="339"/>
      <c r="I632" s="339"/>
      <c r="J632" s="339"/>
      <c r="K632" s="339"/>
      <c r="L632" s="339"/>
    </row>
    <row r="633" spans="1:12" s="268" customFormat="1" ht="12" x14ac:dyDescent="0.2">
      <c r="A633" s="339"/>
      <c r="B633" s="339"/>
      <c r="C633" s="339"/>
      <c r="D633" s="340"/>
      <c r="E633" s="343"/>
      <c r="F633" s="339"/>
      <c r="G633" s="339"/>
      <c r="H633" s="339"/>
      <c r="I633" s="339"/>
      <c r="J633" s="339"/>
      <c r="K633" s="339"/>
      <c r="L633" s="339"/>
    </row>
    <row r="634" spans="1:12" s="268" customFormat="1" ht="12" x14ac:dyDescent="0.2">
      <c r="A634" s="339"/>
      <c r="B634" s="339"/>
      <c r="C634" s="339"/>
      <c r="D634" s="340"/>
      <c r="E634" s="343"/>
      <c r="F634" s="339"/>
      <c r="G634" s="339"/>
      <c r="H634" s="339"/>
      <c r="I634" s="339"/>
      <c r="J634" s="339"/>
      <c r="K634" s="339"/>
      <c r="L634" s="339"/>
    </row>
    <row r="635" spans="1:12" s="268" customFormat="1" ht="12" x14ac:dyDescent="0.2">
      <c r="A635" s="339"/>
      <c r="B635" s="339"/>
      <c r="C635" s="339"/>
      <c r="D635" s="340"/>
      <c r="E635" s="343"/>
      <c r="F635" s="339"/>
      <c r="G635" s="339"/>
      <c r="H635" s="339"/>
      <c r="I635" s="339"/>
      <c r="J635" s="339"/>
      <c r="K635" s="339"/>
      <c r="L635" s="339"/>
    </row>
    <row r="636" spans="1:12" s="268" customFormat="1" ht="12" x14ac:dyDescent="0.2">
      <c r="A636" s="339"/>
      <c r="B636" s="339"/>
      <c r="C636" s="339"/>
      <c r="D636" s="340"/>
      <c r="E636" s="343"/>
      <c r="F636" s="339"/>
      <c r="G636" s="339"/>
      <c r="H636" s="339"/>
      <c r="I636" s="339"/>
      <c r="J636" s="339"/>
      <c r="K636" s="339"/>
      <c r="L636" s="339"/>
    </row>
    <row r="637" spans="1:12" s="268" customFormat="1" ht="12" x14ac:dyDescent="0.2">
      <c r="A637" s="339"/>
      <c r="B637" s="339"/>
      <c r="C637" s="339"/>
      <c r="D637" s="340"/>
      <c r="E637" s="343"/>
      <c r="F637" s="339"/>
      <c r="G637" s="339"/>
      <c r="H637" s="339"/>
      <c r="I637" s="339"/>
      <c r="J637" s="339"/>
      <c r="K637" s="339"/>
      <c r="L637" s="339"/>
    </row>
    <row r="638" spans="1:12" s="268" customFormat="1" ht="12" x14ac:dyDescent="0.2">
      <c r="A638" s="339"/>
      <c r="B638" s="339"/>
      <c r="C638" s="339"/>
      <c r="D638" s="340"/>
      <c r="E638" s="343"/>
      <c r="F638" s="339"/>
      <c r="G638" s="339"/>
      <c r="H638" s="339"/>
      <c r="I638" s="339"/>
      <c r="J638" s="339"/>
      <c r="K638" s="339"/>
      <c r="L638" s="339"/>
    </row>
    <row r="639" spans="1:12" s="268" customFormat="1" ht="12" x14ac:dyDescent="0.2">
      <c r="A639" s="339"/>
      <c r="B639" s="339"/>
      <c r="C639" s="339"/>
      <c r="D639" s="340"/>
      <c r="E639" s="343"/>
      <c r="F639" s="339"/>
      <c r="G639" s="339"/>
      <c r="H639" s="339"/>
      <c r="I639" s="339"/>
      <c r="J639" s="339"/>
      <c r="K639" s="339"/>
      <c r="L639" s="339"/>
    </row>
    <row r="640" spans="1:12" s="268" customFormat="1" ht="12" x14ac:dyDescent="0.2">
      <c r="A640" s="339"/>
      <c r="B640" s="339"/>
      <c r="C640" s="339"/>
      <c r="D640" s="340"/>
      <c r="E640" s="343"/>
      <c r="F640" s="339"/>
      <c r="G640" s="339"/>
      <c r="H640" s="339"/>
      <c r="I640" s="339"/>
      <c r="J640" s="339"/>
      <c r="K640" s="339"/>
      <c r="L640" s="339"/>
    </row>
    <row r="641" spans="1:12" s="268" customFormat="1" ht="12" x14ac:dyDescent="0.2">
      <c r="A641" s="339"/>
      <c r="B641" s="339"/>
      <c r="C641" s="339"/>
      <c r="D641" s="340"/>
      <c r="E641" s="343"/>
      <c r="F641" s="339"/>
      <c r="G641" s="339"/>
      <c r="H641" s="339"/>
      <c r="I641" s="339"/>
      <c r="J641" s="339"/>
      <c r="K641" s="339"/>
      <c r="L641" s="339"/>
    </row>
    <row r="642" spans="1:12" s="268" customFormat="1" ht="12" x14ac:dyDescent="0.2">
      <c r="A642" s="339"/>
      <c r="B642" s="339"/>
      <c r="C642" s="339"/>
      <c r="D642" s="340"/>
      <c r="E642" s="343"/>
      <c r="F642" s="339"/>
      <c r="G642" s="339"/>
      <c r="H642" s="339"/>
      <c r="I642" s="339"/>
      <c r="J642" s="339"/>
      <c r="K642" s="339"/>
      <c r="L642" s="339"/>
    </row>
    <row r="643" spans="1:12" s="268" customFormat="1" ht="12" x14ac:dyDescent="0.2">
      <c r="A643" s="339"/>
      <c r="B643" s="339"/>
      <c r="C643" s="339"/>
      <c r="D643" s="340"/>
      <c r="E643" s="343"/>
      <c r="F643" s="339"/>
      <c r="G643" s="339"/>
      <c r="H643" s="339"/>
      <c r="I643" s="339"/>
      <c r="J643" s="339"/>
      <c r="K643" s="339"/>
      <c r="L643" s="339"/>
    </row>
    <row r="644" spans="1:12" s="268" customFormat="1" ht="12" x14ac:dyDescent="0.2">
      <c r="A644" s="339"/>
      <c r="B644" s="339"/>
      <c r="C644" s="339"/>
      <c r="D644" s="340"/>
      <c r="E644" s="343"/>
      <c r="F644" s="339"/>
      <c r="G644" s="339"/>
      <c r="H644" s="339"/>
      <c r="I644" s="339"/>
      <c r="J644" s="339"/>
      <c r="K644" s="339"/>
      <c r="L644" s="339"/>
    </row>
    <row r="645" spans="1:12" s="268" customFormat="1" ht="12" x14ac:dyDescent="0.2">
      <c r="A645" s="339"/>
      <c r="B645" s="339"/>
      <c r="C645" s="339"/>
      <c r="D645" s="340"/>
      <c r="E645" s="343"/>
      <c r="F645" s="339"/>
      <c r="G645" s="339"/>
      <c r="H645" s="339"/>
      <c r="I645" s="339"/>
      <c r="J645" s="339"/>
      <c r="K645" s="339"/>
      <c r="L645" s="339"/>
    </row>
    <row r="646" spans="1:12" s="268" customFormat="1" ht="12" x14ac:dyDescent="0.2">
      <c r="A646" s="339"/>
      <c r="B646" s="339"/>
      <c r="C646" s="339"/>
      <c r="D646" s="340"/>
      <c r="E646" s="343"/>
      <c r="F646" s="339"/>
      <c r="G646" s="339"/>
      <c r="H646" s="339"/>
      <c r="I646" s="339"/>
      <c r="J646" s="339"/>
      <c r="K646" s="339"/>
      <c r="L646" s="339"/>
    </row>
    <row r="647" spans="1:12" s="268" customFormat="1" ht="12" x14ac:dyDescent="0.2">
      <c r="A647" s="339"/>
      <c r="B647" s="339"/>
      <c r="C647" s="339"/>
      <c r="D647" s="340"/>
      <c r="E647" s="343"/>
      <c r="F647" s="339"/>
      <c r="G647" s="339"/>
      <c r="H647" s="339"/>
      <c r="I647" s="339"/>
      <c r="J647" s="339"/>
      <c r="K647" s="339"/>
      <c r="L647" s="339"/>
    </row>
    <row r="648" spans="1:12" s="268" customFormat="1" ht="12" x14ac:dyDescent="0.2">
      <c r="A648" s="339"/>
      <c r="B648" s="339"/>
      <c r="C648" s="339"/>
      <c r="D648" s="340"/>
      <c r="E648" s="343"/>
      <c r="F648" s="339"/>
      <c r="G648" s="339"/>
      <c r="H648" s="339"/>
      <c r="I648" s="339"/>
      <c r="J648" s="339"/>
      <c r="K648" s="339"/>
      <c r="L648" s="339"/>
    </row>
    <row r="649" spans="1:12" s="268" customFormat="1" ht="12" x14ac:dyDescent="0.2">
      <c r="A649" s="339"/>
      <c r="B649" s="339"/>
      <c r="C649" s="339"/>
      <c r="D649" s="340"/>
      <c r="E649" s="343"/>
      <c r="F649" s="339"/>
      <c r="G649" s="339"/>
      <c r="H649" s="339"/>
      <c r="I649" s="339"/>
      <c r="J649" s="339"/>
      <c r="K649" s="339"/>
      <c r="L649" s="339"/>
    </row>
    <row r="650" spans="1:12" s="268" customFormat="1" ht="12" x14ac:dyDescent="0.2">
      <c r="A650" s="339"/>
      <c r="B650" s="339"/>
      <c r="C650" s="339"/>
      <c r="D650" s="340"/>
      <c r="E650" s="343"/>
      <c r="F650" s="339"/>
      <c r="G650" s="339"/>
      <c r="H650" s="339"/>
      <c r="I650" s="339"/>
      <c r="J650" s="339"/>
      <c r="K650" s="339"/>
      <c r="L650" s="339"/>
    </row>
    <row r="651" spans="1:12" s="268" customFormat="1" ht="12" x14ac:dyDescent="0.2">
      <c r="A651" s="339"/>
      <c r="B651" s="339"/>
      <c r="C651" s="339"/>
      <c r="D651" s="340"/>
      <c r="E651" s="343"/>
      <c r="F651" s="339"/>
      <c r="G651" s="339"/>
      <c r="H651" s="339"/>
      <c r="I651" s="339"/>
      <c r="J651" s="339"/>
      <c r="K651" s="339"/>
      <c r="L651" s="339"/>
    </row>
    <row r="652" spans="1:12" s="268" customFormat="1" ht="12" x14ac:dyDescent="0.2">
      <c r="A652" s="339"/>
      <c r="B652" s="339"/>
      <c r="C652" s="339"/>
      <c r="D652" s="340"/>
      <c r="E652" s="343"/>
      <c r="F652" s="339"/>
      <c r="G652" s="339"/>
      <c r="H652" s="339"/>
      <c r="I652" s="339"/>
      <c r="J652" s="339"/>
      <c r="K652" s="339"/>
      <c r="L652" s="339"/>
    </row>
    <row r="653" spans="1:12" s="268" customFormat="1" ht="12" x14ac:dyDescent="0.2">
      <c r="A653" s="339"/>
      <c r="B653" s="339"/>
      <c r="C653" s="339"/>
      <c r="D653" s="340"/>
      <c r="E653" s="343"/>
      <c r="F653" s="339"/>
      <c r="G653" s="339"/>
      <c r="H653" s="339"/>
      <c r="I653" s="339"/>
      <c r="J653" s="339"/>
      <c r="K653" s="339"/>
      <c r="L653" s="339"/>
    </row>
    <row r="654" spans="1:12" s="268" customFormat="1" ht="12" x14ac:dyDescent="0.2">
      <c r="A654" s="339"/>
      <c r="B654" s="339"/>
      <c r="C654" s="339"/>
      <c r="D654" s="340"/>
      <c r="E654" s="343"/>
      <c r="F654" s="339"/>
      <c r="G654" s="339"/>
      <c r="H654" s="339"/>
      <c r="I654" s="339"/>
      <c r="J654" s="339"/>
      <c r="K654" s="339"/>
      <c r="L654" s="339"/>
    </row>
    <row r="655" spans="1:12" s="268" customFormat="1" ht="12" x14ac:dyDescent="0.2">
      <c r="A655" s="339"/>
      <c r="B655" s="339"/>
      <c r="C655" s="339"/>
      <c r="D655" s="340"/>
      <c r="E655" s="343"/>
      <c r="F655" s="339"/>
      <c r="G655" s="339"/>
      <c r="H655" s="339"/>
      <c r="I655" s="339"/>
      <c r="J655" s="339"/>
      <c r="K655" s="339"/>
      <c r="L655" s="339"/>
    </row>
    <row r="656" spans="1:12" s="268" customFormat="1" ht="12" x14ac:dyDescent="0.2">
      <c r="A656" s="339"/>
      <c r="B656" s="339"/>
      <c r="C656" s="339"/>
      <c r="D656" s="340"/>
      <c r="E656" s="343"/>
      <c r="F656" s="339"/>
      <c r="G656" s="339"/>
      <c r="H656" s="339"/>
      <c r="I656" s="339"/>
      <c r="J656" s="339"/>
      <c r="K656" s="339"/>
      <c r="L656" s="339"/>
    </row>
    <row r="657" spans="1:12" s="268" customFormat="1" ht="12" x14ac:dyDescent="0.2">
      <c r="A657" s="339"/>
      <c r="B657" s="339"/>
      <c r="C657" s="339"/>
      <c r="D657" s="340"/>
      <c r="E657" s="343"/>
      <c r="F657" s="339"/>
      <c r="G657" s="339"/>
      <c r="H657" s="339"/>
      <c r="I657" s="339"/>
      <c r="J657" s="339"/>
      <c r="K657" s="339"/>
      <c r="L657" s="339"/>
    </row>
    <row r="658" spans="1:12" s="268" customFormat="1" ht="12" x14ac:dyDescent="0.2">
      <c r="A658" s="339"/>
      <c r="B658" s="339"/>
      <c r="C658" s="339"/>
      <c r="D658" s="340"/>
      <c r="E658" s="343"/>
      <c r="F658" s="339"/>
      <c r="G658" s="339"/>
      <c r="H658" s="339"/>
      <c r="I658" s="339"/>
      <c r="J658" s="339"/>
      <c r="K658" s="339"/>
      <c r="L658" s="339"/>
    </row>
    <row r="659" spans="1:12" s="268" customFormat="1" ht="12" x14ac:dyDescent="0.2">
      <c r="A659" s="339"/>
      <c r="B659" s="339"/>
      <c r="C659" s="339"/>
      <c r="D659" s="340"/>
      <c r="E659" s="343"/>
      <c r="F659" s="339"/>
      <c r="G659" s="339"/>
      <c r="H659" s="339"/>
      <c r="I659" s="339"/>
      <c r="J659" s="339"/>
      <c r="K659" s="339"/>
      <c r="L659" s="339"/>
    </row>
    <row r="660" spans="1:12" s="268" customFormat="1" ht="12" x14ac:dyDescent="0.2">
      <c r="A660" s="339"/>
      <c r="B660" s="339"/>
      <c r="C660" s="339"/>
      <c r="D660" s="340"/>
      <c r="E660" s="343"/>
      <c r="F660" s="339"/>
      <c r="G660" s="339"/>
      <c r="H660" s="339"/>
      <c r="I660" s="339"/>
      <c r="J660" s="339"/>
      <c r="K660" s="339"/>
      <c r="L660" s="339"/>
    </row>
    <row r="661" spans="1:12" s="268" customFormat="1" ht="12" x14ac:dyDescent="0.2">
      <c r="A661" s="339"/>
      <c r="B661" s="339"/>
      <c r="C661" s="339"/>
      <c r="D661" s="340"/>
      <c r="E661" s="343"/>
      <c r="F661" s="339"/>
      <c r="G661" s="339"/>
      <c r="H661" s="339"/>
      <c r="I661" s="339"/>
      <c r="J661" s="339"/>
      <c r="K661" s="339"/>
      <c r="L661" s="339"/>
    </row>
    <row r="662" spans="1:12" s="268" customFormat="1" ht="12" x14ac:dyDescent="0.2">
      <c r="A662" s="339"/>
      <c r="B662" s="339"/>
      <c r="C662" s="339"/>
      <c r="D662" s="340"/>
      <c r="E662" s="343"/>
      <c r="F662" s="339"/>
      <c r="G662" s="339"/>
      <c r="H662" s="339"/>
      <c r="I662" s="339"/>
      <c r="J662" s="339"/>
      <c r="K662" s="339"/>
      <c r="L662" s="339"/>
    </row>
    <row r="663" spans="1:12" s="268" customFormat="1" ht="12" x14ac:dyDescent="0.2">
      <c r="A663" s="339"/>
      <c r="B663" s="339"/>
      <c r="C663" s="339"/>
      <c r="D663" s="340"/>
      <c r="E663" s="343"/>
      <c r="F663" s="339"/>
      <c r="G663" s="339"/>
      <c r="H663" s="339"/>
      <c r="I663" s="339"/>
      <c r="J663" s="339"/>
      <c r="K663" s="339"/>
      <c r="L663" s="339"/>
    </row>
    <row r="664" spans="1:12" s="268" customFormat="1" ht="12" x14ac:dyDescent="0.2">
      <c r="A664" s="339"/>
      <c r="B664" s="339"/>
      <c r="C664" s="339"/>
      <c r="D664" s="340"/>
      <c r="E664" s="343"/>
      <c r="F664" s="339"/>
      <c r="G664" s="339"/>
      <c r="H664" s="339"/>
      <c r="I664" s="339"/>
      <c r="J664" s="339"/>
      <c r="K664" s="339"/>
      <c r="L664" s="339"/>
    </row>
    <row r="665" spans="1:12" s="268" customFormat="1" ht="12" x14ac:dyDescent="0.2">
      <c r="A665" s="339"/>
      <c r="B665" s="339"/>
      <c r="C665" s="339"/>
      <c r="D665" s="340"/>
      <c r="E665" s="343"/>
      <c r="F665" s="339"/>
      <c r="G665" s="339"/>
      <c r="H665" s="339"/>
      <c r="I665" s="339"/>
      <c r="J665" s="339"/>
      <c r="K665" s="339"/>
      <c r="L665" s="339"/>
    </row>
    <row r="666" spans="1:12" s="268" customFormat="1" ht="12" x14ac:dyDescent="0.2">
      <c r="A666" s="339"/>
      <c r="B666" s="339"/>
      <c r="C666" s="339"/>
      <c r="D666" s="340"/>
      <c r="E666" s="343"/>
      <c r="F666" s="339"/>
      <c r="G666" s="339"/>
      <c r="H666" s="339"/>
      <c r="I666" s="339"/>
      <c r="J666" s="339"/>
      <c r="K666" s="339"/>
      <c r="L666" s="339"/>
    </row>
    <row r="667" spans="1:12" s="268" customFormat="1" ht="12" x14ac:dyDescent="0.2">
      <c r="A667" s="339"/>
      <c r="B667" s="339"/>
      <c r="C667" s="339"/>
      <c r="D667" s="340"/>
      <c r="E667" s="343"/>
      <c r="F667" s="339"/>
      <c r="G667" s="339"/>
      <c r="H667" s="339"/>
      <c r="I667" s="339"/>
      <c r="J667" s="339"/>
      <c r="K667" s="339"/>
      <c r="L667" s="339"/>
    </row>
    <row r="668" spans="1:12" s="268" customFormat="1" ht="12" x14ac:dyDescent="0.2">
      <c r="A668" s="339"/>
      <c r="B668" s="339"/>
      <c r="C668" s="339"/>
      <c r="D668" s="340"/>
      <c r="E668" s="343"/>
      <c r="F668" s="339"/>
      <c r="G668" s="339"/>
      <c r="H668" s="339"/>
      <c r="I668" s="339"/>
      <c r="J668" s="339"/>
      <c r="K668" s="339"/>
      <c r="L668" s="339"/>
    </row>
    <row r="669" spans="1:12" s="268" customFormat="1" ht="12" x14ac:dyDescent="0.2">
      <c r="A669" s="339"/>
      <c r="B669" s="339"/>
      <c r="C669" s="339"/>
      <c r="D669" s="340"/>
      <c r="E669" s="343"/>
      <c r="F669" s="339"/>
      <c r="G669" s="339"/>
      <c r="H669" s="339"/>
      <c r="I669" s="339"/>
      <c r="J669" s="339"/>
      <c r="K669" s="339"/>
      <c r="L669" s="339"/>
    </row>
    <row r="670" spans="1:12" s="268" customFormat="1" ht="12" x14ac:dyDescent="0.2">
      <c r="A670" s="339"/>
      <c r="B670" s="339"/>
      <c r="C670" s="339"/>
      <c r="D670" s="340"/>
      <c r="E670" s="343"/>
      <c r="F670" s="339"/>
      <c r="G670" s="339"/>
      <c r="H670" s="339"/>
      <c r="I670" s="339"/>
      <c r="J670" s="339"/>
      <c r="K670" s="339"/>
      <c r="L670" s="339"/>
    </row>
    <row r="671" spans="1:12" s="268" customFormat="1" ht="12" x14ac:dyDescent="0.2">
      <c r="A671" s="339"/>
      <c r="B671" s="339"/>
      <c r="C671" s="339"/>
      <c r="D671" s="340"/>
      <c r="E671" s="343"/>
      <c r="F671" s="339"/>
      <c r="G671" s="339"/>
      <c r="H671" s="339"/>
      <c r="I671" s="339"/>
      <c r="J671" s="339"/>
      <c r="K671" s="339"/>
      <c r="L671" s="339"/>
    </row>
    <row r="672" spans="1:12" s="268" customFormat="1" ht="12" x14ac:dyDescent="0.2">
      <c r="A672" s="339"/>
      <c r="B672" s="339"/>
      <c r="C672" s="339"/>
      <c r="D672" s="340"/>
      <c r="E672" s="343"/>
      <c r="F672" s="339"/>
      <c r="G672" s="339"/>
      <c r="H672" s="339"/>
      <c r="I672" s="339"/>
      <c r="J672" s="339"/>
      <c r="K672" s="339"/>
      <c r="L672" s="339"/>
    </row>
    <row r="673" spans="1:12" s="268" customFormat="1" ht="12" x14ac:dyDescent="0.2">
      <c r="A673" s="339"/>
      <c r="B673" s="339"/>
      <c r="C673" s="339"/>
      <c r="D673" s="340"/>
      <c r="E673" s="343"/>
      <c r="F673" s="339"/>
      <c r="G673" s="339"/>
      <c r="H673" s="339"/>
      <c r="I673" s="339"/>
      <c r="J673" s="339"/>
      <c r="K673" s="339"/>
      <c r="L673" s="339"/>
    </row>
    <row r="674" spans="1:12" s="268" customFormat="1" ht="12" x14ac:dyDescent="0.2">
      <c r="A674" s="339"/>
      <c r="B674" s="339"/>
      <c r="C674" s="339"/>
      <c r="D674" s="340"/>
      <c r="E674" s="343"/>
      <c r="F674" s="339"/>
      <c r="G674" s="339"/>
      <c r="H674" s="339"/>
      <c r="I674" s="339"/>
      <c r="J674" s="339"/>
      <c r="K674" s="339"/>
      <c r="L674" s="339"/>
    </row>
    <row r="675" spans="1:12" s="268" customFormat="1" ht="12" x14ac:dyDescent="0.2">
      <c r="A675" s="339"/>
      <c r="B675" s="339"/>
      <c r="C675" s="339"/>
      <c r="D675" s="340"/>
      <c r="E675" s="343"/>
      <c r="F675" s="339"/>
      <c r="G675" s="339"/>
      <c r="H675" s="339"/>
      <c r="I675" s="339"/>
      <c r="J675" s="339"/>
      <c r="K675" s="339"/>
      <c r="L675" s="339"/>
    </row>
    <row r="676" spans="1:12" s="268" customFormat="1" ht="12" x14ac:dyDescent="0.2">
      <c r="A676" s="339"/>
      <c r="B676" s="339"/>
      <c r="C676" s="339"/>
      <c r="D676" s="340"/>
      <c r="E676" s="343"/>
      <c r="F676" s="339"/>
      <c r="G676" s="339"/>
      <c r="H676" s="339"/>
      <c r="I676" s="339"/>
      <c r="J676" s="339"/>
      <c r="K676" s="339"/>
      <c r="L676" s="339"/>
    </row>
    <row r="677" spans="1:12" s="268" customFormat="1" ht="12" x14ac:dyDescent="0.2">
      <c r="A677" s="339"/>
      <c r="B677" s="339"/>
      <c r="C677" s="339"/>
      <c r="D677" s="340"/>
      <c r="E677" s="343"/>
      <c r="F677" s="339"/>
      <c r="G677" s="339"/>
      <c r="H677" s="339"/>
      <c r="I677" s="339"/>
      <c r="J677" s="339"/>
      <c r="K677" s="339"/>
      <c r="L677" s="339"/>
    </row>
    <row r="678" spans="1:12" s="268" customFormat="1" ht="12" x14ac:dyDescent="0.2">
      <c r="A678" s="339"/>
      <c r="B678" s="339"/>
      <c r="C678" s="339"/>
      <c r="D678" s="340"/>
      <c r="E678" s="343"/>
      <c r="F678" s="339"/>
      <c r="G678" s="339"/>
      <c r="H678" s="339"/>
      <c r="I678" s="339"/>
      <c r="J678" s="339"/>
      <c r="K678" s="339"/>
      <c r="L678" s="339"/>
    </row>
    <row r="679" spans="1:12" s="268" customFormat="1" ht="12" x14ac:dyDescent="0.2">
      <c r="A679" s="339"/>
      <c r="B679" s="339"/>
      <c r="C679" s="339"/>
      <c r="D679" s="340"/>
      <c r="E679" s="343"/>
      <c r="F679" s="339"/>
      <c r="G679" s="339"/>
      <c r="H679" s="339"/>
      <c r="I679" s="339"/>
      <c r="J679" s="339"/>
      <c r="K679" s="339"/>
      <c r="L679" s="339"/>
    </row>
    <row r="680" spans="1:12" s="268" customFormat="1" ht="12" x14ac:dyDescent="0.2">
      <c r="A680" s="339"/>
      <c r="B680" s="339"/>
      <c r="C680" s="339"/>
      <c r="D680" s="340"/>
      <c r="E680" s="343"/>
      <c r="F680" s="339"/>
      <c r="G680" s="339"/>
      <c r="H680" s="339"/>
      <c r="I680" s="339"/>
      <c r="J680" s="339"/>
      <c r="K680" s="339"/>
      <c r="L680" s="339"/>
    </row>
    <row r="681" spans="1:12" s="268" customFormat="1" ht="12" x14ac:dyDescent="0.2">
      <c r="A681" s="339"/>
      <c r="B681" s="339"/>
      <c r="C681" s="339"/>
      <c r="D681" s="340"/>
      <c r="E681" s="343"/>
      <c r="F681" s="339"/>
      <c r="G681" s="339"/>
      <c r="H681" s="339"/>
      <c r="I681" s="339"/>
      <c r="J681" s="339"/>
      <c r="K681" s="339"/>
      <c r="L681" s="339"/>
    </row>
    <row r="682" spans="1:12" s="268" customFormat="1" ht="12" x14ac:dyDescent="0.2">
      <c r="A682" s="339"/>
      <c r="B682" s="339"/>
      <c r="C682" s="339"/>
      <c r="D682" s="340"/>
      <c r="E682" s="343"/>
      <c r="F682" s="339"/>
      <c r="G682" s="339"/>
      <c r="H682" s="339"/>
      <c r="I682" s="339"/>
      <c r="J682" s="339"/>
      <c r="K682" s="339"/>
      <c r="L682" s="339"/>
    </row>
    <row r="683" spans="1:12" s="268" customFormat="1" ht="12" x14ac:dyDescent="0.2">
      <c r="A683" s="339"/>
      <c r="B683" s="339"/>
      <c r="C683" s="339"/>
      <c r="D683" s="340"/>
      <c r="E683" s="343"/>
      <c r="F683" s="339"/>
      <c r="G683" s="339"/>
      <c r="H683" s="339"/>
      <c r="I683" s="339"/>
      <c r="J683" s="339"/>
      <c r="K683" s="339"/>
      <c r="L683" s="339"/>
    </row>
    <row r="684" spans="1:12" s="268" customFormat="1" ht="12" x14ac:dyDescent="0.2">
      <c r="A684" s="339"/>
      <c r="B684" s="339"/>
      <c r="C684" s="339"/>
      <c r="D684" s="340"/>
      <c r="E684" s="343"/>
      <c r="F684" s="339"/>
      <c r="G684" s="339"/>
      <c r="H684" s="339"/>
      <c r="I684" s="339"/>
      <c r="J684" s="339"/>
      <c r="K684" s="339"/>
      <c r="L684" s="339"/>
    </row>
    <row r="685" spans="1:12" s="268" customFormat="1" ht="12" x14ac:dyDescent="0.2">
      <c r="A685" s="339"/>
      <c r="B685" s="339"/>
      <c r="C685" s="339"/>
      <c r="D685" s="340"/>
      <c r="E685" s="343"/>
      <c r="F685" s="339"/>
      <c r="G685" s="339"/>
      <c r="H685" s="339"/>
      <c r="I685" s="339"/>
      <c r="J685" s="339"/>
      <c r="K685" s="339"/>
      <c r="L685" s="339"/>
    </row>
    <row r="686" spans="1:12" s="268" customFormat="1" ht="12" x14ac:dyDescent="0.2">
      <c r="A686" s="339"/>
      <c r="B686" s="339"/>
      <c r="C686" s="339"/>
      <c r="D686" s="340"/>
      <c r="E686" s="343"/>
      <c r="F686" s="339"/>
      <c r="G686" s="339"/>
      <c r="H686" s="339"/>
      <c r="I686" s="339"/>
      <c r="J686" s="339"/>
      <c r="K686" s="339"/>
      <c r="L686" s="339"/>
    </row>
    <row r="687" spans="1:12" s="268" customFormat="1" ht="12" x14ac:dyDescent="0.2">
      <c r="A687" s="339"/>
      <c r="B687" s="339"/>
      <c r="C687" s="339"/>
      <c r="D687" s="340"/>
      <c r="E687" s="343"/>
      <c r="F687" s="339"/>
      <c r="G687" s="339"/>
      <c r="H687" s="339"/>
      <c r="I687" s="339"/>
      <c r="J687" s="339"/>
      <c r="K687" s="339"/>
      <c r="L687" s="339"/>
    </row>
    <row r="688" spans="1:12" s="268" customFormat="1" ht="12" x14ac:dyDescent="0.2">
      <c r="A688" s="339"/>
      <c r="B688" s="339"/>
      <c r="C688" s="339"/>
      <c r="D688" s="340"/>
      <c r="E688" s="343"/>
      <c r="F688" s="339"/>
      <c r="G688" s="339"/>
      <c r="H688" s="339"/>
      <c r="I688" s="339"/>
      <c r="J688" s="339"/>
      <c r="K688" s="339"/>
      <c r="L688" s="339"/>
    </row>
    <row r="689" spans="1:12" s="268" customFormat="1" ht="12" x14ac:dyDescent="0.2">
      <c r="A689" s="339"/>
      <c r="B689" s="339"/>
      <c r="C689" s="339"/>
      <c r="D689" s="340"/>
      <c r="E689" s="343"/>
      <c r="F689" s="339"/>
      <c r="G689" s="339"/>
      <c r="H689" s="339"/>
      <c r="I689" s="339"/>
      <c r="J689" s="339"/>
      <c r="K689" s="339"/>
      <c r="L689" s="339"/>
    </row>
    <row r="690" spans="1:12" s="268" customFormat="1" ht="12" x14ac:dyDescent="0.2">
      <c r="A690" s="339"/>
      <c r="B690" s="339"/>
      <c r="C690" s="339"/>
      <c r="D690" s="340"/>
      <c r="E690" s="343"/>
      <c r="F690" s="339"/>
      <c r="G690" s="339"/>
      <c r="H690" s="339"/>
      <c r="I690" s="339"/>
      <c r="J690" s="339"/>
      <c r="K690" s="339"/>
      <c r="L690" s="339"/>
    </row>
    <row r="691" spans="1:12" s="268" customFormat="1" ht="12" x14ac:dyDescent="0.2">
      <c r="A691" s="339"/>
      <c r="B691" s="339"/>
      <c r="C691" s="339"/>
      <c r="D691" s="340"/>
      <c r="E691" s="343"/>
      <c r="F691" s="339"/>
      <c r="G691" s="339"/>
      <c r="H691" s="339"/>
      <c r="I691" s="339"/>
      <c r="J691" s="339"/>
      <c r="K691" s="339"/>
      <c r="L691" s="339"/>
    </row>
    <row r="692" spans="1:12" s="268" customFormat="1" ht="12" x14ac:dyDescent="0.2">
      <c r="A692" s="339"/>
      <c r="B692" s="339"/>
      <c r="C692" s="339"/>
      <c r="D692" s="340"/>
      <c r="E692" s="343"/>
      <c r="F692" s="339"/>
      <c r="G692" s="339"/>
      <c r="H692" s="339"/>
      <c r="I692" s="339"/>
      <c r="J692" s="339"/>
      <c r="K692" s="339"/>
      <c r="L692" s="339"/>
    </row>
    <row r="693" spans="1:12" s="268" customFormat="1" ht="12" x14ac:dyDescent="0.2">
      <c r="A693" s="339"/>
      <c r="B693" s="339"/>
      <c r="C693" s="339"/>
      <c r="D693" s="340"/>
      <c r="E693" s="343"/>
      <c r="F693" s="339"/>
      <c r="G693" s="339"/>
      <c r="H693" s="339"/>
      <c r="I693" s="339"/>
      <c r="J693" s="339"/>
      <c r="K693" s="339"/>
      <c r="L693" s="339"/>
    </row>
    <row r="694" spans="1:12" s="268" customFormat="1" ht="12" x14ac:dyDescent="0.2">
      <c r="A694" s="339"/>
      <c r="B694" s="339"/>
      <c r="C694" s="339"/>
      <c r="D694" s="340"/>
      <c r="E694" s="343"/>
      <c r="F694" s="339"/>
      <c r="G694" s="339"/>
      <c r="H694" s="339"/>
      <c r="I694" s="339"/>
      <c r="J694" s="339"/>
      <c r="K694" s="339"/>
      <c r="L694" s="339"/>
    </row>
    <row r="695" spans="1:12" s="268" customFormat="1" ht="12" x14ac:dyDescent="0.2">
      <c r="A695" s="339"/>
      <c r="B695" s="339"/>
      <c r="C695" s="339"/>
      <c r="D695" s="340"/>
      <c r="E695" s="343"/>
      <c r="F695" s="339"/>
      <c r="G695" s="339"/>
      <c r="H695" s="339"/>
      <c r="I695" s="339"/>
      <c r="J695" s="339"/>
      <c r="K695" s="339"/>
      <c r="L695" s="339"/>
    </row>
    <row r="696" spans="1:12" s="268" customFormat="1" ht="12" x14ac:dyDescent="0.2">
      <c r="A696" s="339"/>
      <c r="B696" s="339"/>
      <c r="C696" s="339"/>
      <c r="D696" s="340"/>
      <c r="E696" s="343"/>
      <c r="F696" s="339"/>
      <c r="G696" s="339"/>
      <c r="H696" s="339"/>
      <c r="I696" s="339"/>
      <c r="J696" s="339"/>
      <c r="K696" s="339"/>
      <c r="L696" s="339"/>
    </row>
    <row r="697" spans="1:12" s="268" customFormat="1" ht="12" x14ac:dyDescent="0.2">
      <c r="A697" s="339"/>
      <c r="B697" s="339"/>
      <c r="C697" s="339"/>
      <c r="D697" s="340"/>
      <c r="E697" s="343"/>
      <c r="F697" s="339"/>
      <c r="G697" s="339"/>
      <c r="H697" s="339"/>
      <c r="I697" s="339"/>
      <c r="J697" s="339"/>
      <c r="K697" s="339"/>
      <c r="L697" s="339"/>
    </row>
    <row r="698" spans="1:12" s="268" customFormat="1" ht="12" x14ac:dyDescent="0.2">
      <c r="A698" s="339"/>
      <c r="B698" s="339"/>
      <c r="C698" s="339"/>
      <c r="D698" s="340"/>
      <c r="E698" s="343"/>
      <c r="F698" s="339"/>
      <c r="G698" s="339"/>
      <c r="H698" s="339"/>
      <c r="I698" s="339"/>
      <c r="J698" s="339"/>
      <c r="K698" s="339"/>
      <c r="L698" s="339"/>
    </row>
    <row r="699" spans="1:12" s="268" customFormat="1" ht="12" x14ac:dyDescent="0.2">
      <c r="A699" s="339"/>
      <c r="B699" s="339"/>
      <c r="C699" s="339"/>
      <c r="D699" s="340"/>
      <c r="E699" s="343"/>
      <c r="F699" s="339"/>
      <c r="G699" s="339"/>
      <c r="H699" s="339"/>
      <c r="I699" s="339"/>
      <c r="J699" s="339"/>
      <c r="K699" s="339"/>
      <c r="L699" s="339"/>
    </row>
    <row r="700" spans="1:12" s="268" customFormat="1" ht="12" x14ac:dyDescent="0.2">
      <c r="A700" s="339"/>
      <c r="B700" s="339"/>
      <c r="C700" s="339"/>
      <c r="D700" s="340"/>
      <c r="E700" s="343"/>
      <c r="F700" s="339"/>
      <c r="G700" s="339"/>
      <c r="H700" s="339"/>
      <c r="I700" s="339"/>
      <c r="J700" s="339"/>
      <c r="K700" s="339"/>
      <c r="L700" s="339"/>
    </row>
    <row r="701" spans="1:12" s="268" customFormat="1" ht="12" x14ac:dyDescent="0.2">
      <c r="A701" s="339"/>
      <c r="B701" s="339"/>
      <c r="C701" s="339"/>
      <c r="D701" s="340"/>
      <c r="E701" s="343"/>
      <c r="F701" s="339"/>
      <c r="G701" s="339"/>
      <c r="H701" s="339"/>
      <c r="I701" s="339"/>
      <c r="J701" s="339"/>
      <c r="K701" s="339"/>
      <c r="L701" s="339"/>
    </row>
    <row r="702" spans="1:12" s="268" customFormat="1" ht="12" x14ac:dyDescent="0.2">
      <c r="A702" s="339"/>
      <c r="B702" s="339"/>
      <c r="C702" s="339"/>
      <c r="D702" s="340"/>
      <c r="E702" s="343"/>
      <c r="F702" s="339"/>
      <c r="G702" s="339"/>
      <c r="H702" s="339"/>
      <c r="I702" s="339"/>
      <c r="J702" s="339"/>
      <c r="K702" s="339"/>
      <c r="L702" s="339"/>
    </row>
    <row r="703" spans="1:12" s="268" customFormat="1" ht="12" x14ac:dyDescent="0.2">
      <c r="A703" s="339"/>
      <c r="B703" s="339"/>
      <c r="C703" s="339"/>
      <c r="D703" s="340"/>
      <c r="E703" s="343"/>
      <c r="F703" s="339"/>
      <c r="G703" s="339"/>
      <c r="H703" s="339"/>
      <c r="I703" s="339"/>
      <c r="J703" s="339"/>
      <c r="K703" s="339"/>
      <c r="L703" s="339"/>
    </row>
    <row r="704" spans="1:12" s="268" customFormat="1" ht="12" x14ac:dyDescent="0.2">
      <c r="A704" s="339"/>
      <c r="B704" s="339"/>
      <c r="C704" s="339"/>
      <c r="D704" s="340"/>
      <c r="E704" s="343"/>
      <c r="F704" s="339"/>
      <c r="G704" s="339"/>
      <c r="H704" s="339"/>
      <c r="I704" s="339"/>
      <c r="J704" s="339"/>
      <c r="K704" s="339"/>
      <c r="L704" s="339"/>
    </row>
    <row r="705" spans="1:12" s="268" customFormat="1" ht="12" x14ac:dyDescent="0.2">
      <c r="A705" s="339"/>
      <c r="B705" s="339"/>
      <c r="C705" s="339"/>
      <c r="D705" s="340"/>
      <c r="E705" s="343"/>
      <c r="F705" s="339"/>
      <c r="G705" s="339"/>
      <c r="H705" s="339"/>
      <c r="I705" s="339"/>
      <c r="J705" s="339"/>
      <c r="K705" s="339"/>
      <c r="L705" s="339"/>
    </row>
    <row r="706" spans="1:12" s="268" customFormat="1" ht="12" x14ac:dyDescent="0.2">
      <c r="A706" s="339"/>
      <c r="B706" s="339"/>
      <c r="C706" s="339"/>
      <c r="D706" s="340"/>
      <c r="E706" s="343"/>
      <c r="F706" s="339"/>
      <c r="G706" s="339"/>
      <c r="H706" s="339"/>
      <c r="I706" s="339"/>
      <c r="J706" s="339"/>
      <c r="K706" s="339"/>
      <c r="L706" s="339"/>
    </row>
    <row r="707" spans="1:12" s="268" customFormat="1" ht="12" x14ac:dyDescent="0.2">
      <c r="A707" s="339"/>
      <c r="B707" s="339"/>
      <c r="C707" s="339"/>
      <c r="D707" s="340"/>
      <c r="E707" s="343"/>
      <c r="F707" s="339"/>
      <c r="G707" s="339"/>
      <c r="H707" s="339"/>
      <c r="I707" s="339"/>
      <c r="J707" s="339"/>
      <c r="K707" s="339"/>
      <c r="L707" s="339"/>
    </row>
    <row r="708" spans="1:12" s="268" customFormat="1" ht="12" x14ac:dyDescent="0.2">
      <c r="A708" s="339"/>
      <c r="B708" s="339"/>
      <c r="C708" s="339"/>
      <c r="D708" s="340"/>
      <c r="E708" s="343"/>
      <c r="F708" s="339"/>
      <c r="G708" s="339"/>
      <c r="H708" s="339"/>
      <c r="I708" s="339"/>
      <c r="J708" s="339"/>
      <c r="K708" s="339"/>
      <c r="L708" s="339"/>
    </row>
    <row r="709" spans="1:12" s="268" customFormat="1" ht="12" x14ac:dyDescent="0.2">
      <c r="A709" s="339"/>
      <c r="B709" s="339"/>
      <c r="C709" s="339"/>
      <c r="D709" s="340"/>
      <c r="E709" s="343"/>
      <c r="F709" s="339"/>
      <c r="G709" s="339"/>
      <c r="H709" s="339"/>
      <c r="I709" s="339"/>
      <c r="J709" s="339"/>
      <c r="K709" s="339"/>
      <c r="L709" s="339"/>
    </row>
    <row r="710" spans="1:12" s="268" customFormat="1" ht="12" x14ac:dyDescent="0.2">
      <c r="A710" s="339"/>
      <c r="B710" s="339"/>
      <c r="C710" s="339"/>
      <c r="D710" s="340"/>
      <c r="E710" s="343"/>
      <c r="F710" s="339"/>
      <c r="G710" s="339"/>
      <c r="H710" s="339"/>
      <c r="I710" s="339"/>
      <c r="J710" s="339"/>
      <c r="K710" s="339"/>
      <c r="L710" s="339"/>
    </row>
    <row r="711" spans="1:12" s="268" customFormat="1" ht="12" x14ac:dyDescent="0.2">
      <c r="A711" s="339"/>
      <c r="B711" s="339"/>
      <c r="C711" s="339"/>
      <c r="D711" s="340"/>
      <c r="E711" s="343"/>
      <c r="F711" s="339"/>
      <c r="G711" s="339"/>
      <c r="H711" s="339"/>
      <c r="I711" s="339"/>
      <c r="J711" s="339"/>
      <c r="K711" s="339"/>
      <c r="L711" s="339"/>
    </row>
    <row r="712" spans="1:12" s="268" customFormat="1" ht="12" x14ac:dyDescent="0.2">
      <c r="A712" s="339"/>
      <c r="B712" s="339"/>
      <c r="C712" s="339"/>
      <c r="D712" s="340"/>
      <c r="E712" s="343"/>
      <c r="F712" s="339"/>
      <c r="G712" s="339"/>
      <c r="H712" s="339"/>
      <c r="I712" s="339"/>
      <c r="J712" s="339"/>
      <c r="K712" s="339"/>
      <c r="L712" s="339"/>
    </row>
    <row r="713" spans="1:12" s="268" customFormat="1" ht="12" x14ac:dyDescent="0.2">
      <c r="A713" s="339"/>
      <c r="B713" s="339"/>
      <c r="C713" s="339"/>
      <c r="D713" s="340"/>
      <c r="E713" s="343"/>
      <c r="F713" s="339"/>
      <c r="G713" s="339"/>
      <c r="H713" s="339"/>
      <c r="I713" s="339"/>
      <c r="J713" s="339"/>
      <c r="K713" s="339"/>
      <c r="L713" s="339"/>
    </row>
    <row r="714" spans="1:12" s="268" customFormat="1" ht="12" x14ac:dyDescent="0.2">
      <c r="A714" s="339"/>
      <c r="B714" s="339"/>
      <c r="C714" s="339"/>
      <c r="D714" s="340"/>
      <c r="E714" s="343"/>
      <c r="F714" s="339"/>
      <c r="G714" s="339"/>
      <c r="H714" s="339"/>
      <c r="I714" s="339"/>
      <c r="J714" s="339"/>
      <c r="K714" s="339"/>
      <c r="L714" s="339"/>
    </row>
    <row r="715" spans="1:12" s="268" customFormat="1" ht="12" x14ac:dyDescent="0.2">
      <c r="A715" s="339"/>
      <c r="B715" s="339"/>
      <c r="C715" s="339"/>
      <c r="D715" s="340"/>
      <c r="E715" s="343"/>
      <c r="F715" s="339"/>
      <c r="G715" s="339"/>
      <c r="H715" s="339"/>
      <c r="I715" s="339"/>
      <c r="J715" s="339"/>
      <c r="K715" s="339"/>
      <c r="L715" s="339"/>
    </row>
    <row r="716" spans="1:12" s="268" customFormat="1" ht="12" x14ac:dyDescent="0.2">
      <c r="A716" s="339"/>
      <c r="B716" s="339"/>
      <c r="C716" s="339"/>
      <c r="D716" s="340"/>
      <c r="E716" s="343"/>
      <c r="F716" s="339"/>
      <c r="G716" s="339"/>
      <c r="H716" s="339"/>
      <c r="I716" s="339"/>
      <c r="J716" s="339"/>
      <c r="K716" s="339"/>
      <c r="L716" s="339"/>
    </row>
    <row r="717" spans="1:12" s="268" customFormat="1" ht="12" x14ac:dyDescent="0.2">
      <c r="A717" s="339"/>
      <c r="B717" s="339"/>
      <c r="C717" s="339"/>
      <c r="D717" s="340"/>
      <c r="E717" s="343"/>
      <c r="F717" s="339"/>
      <c r="G717" s="339"/>
      <c r="H717" s="339"/>
      <c r="I717" s="339"/>
      <c r="J717" s="339"/>
      <c r="K717" s="339"/>
      <c r="L717" s="339"/>
    </row>
    <row r="718" spans="1:12" s="268" customFormat="1" ht="12" x14ac:dyDescent="0.2">
      <c r="A718" s="339"/>
      <c r="B718" s="339"/>
      <c r="C718" s="339"/>
      <c r="D718" s="340"/>
      <c r="E718" s="343"/>
      <c r="F718" s="339"/>
      <c r="G718" s="339"/>
      <c r="H718" s="339"/>
      <c r="I718" s="339"/>
      <c r="J718" s="339"/>
      <c r="K718" s="339"/>
      <c r="L718" s="339"/>
    </row>
    <row r="719" spans="1:12" s="268" customFormat="1" ht="12" x14ac:dyDescent="0.2">
      <c r="A719" s="339"/>
      <c r="B719" s="339"/>
      <c r="C719" s="339"/>
      <c r="D719" s="340"/>
      <c r="E719" s="343"/>
      <c r="F719" s="339"/>
      <c r="G719" s="339"/>
      <c r="H719" s="339"/>
      <c r="I719" s="339"/>
      <c r="J719" s="339"/>
      <c r="K719" s="339"/>
      <c r="L719" s="339"/>
    </row>
    <row r="720" spans="1:12" s="268" customFormat="1" ht="12" x14ac:dyDescent="0.2">
      <c r="A720" s="339"/>
      <c r="B720" s="339"/>
      <c r="C720" s="339"/>
      <c r="D720" s="340"/>
      <c r="E720" s="343"/>
      <c r="F720" s="339"/>
      <c r="G720" s="339"/>
      <c r="H720" s="339"/>
      <c r="I720" s="339"/>
      <c r="J720" s="339"/>
      <c r="K720" s="339"/>
      <c r="L720" s="339"/>
    </row>
    <row r="721" spans="1:12" s="268" customFormat="1" ht="12" x14ac:dyDescent="0.2">
      <c r="A721" s="339"/>
      <c r="B721" s="339"/>
      <c r="C721" s="339"/>
      <c r="D721" s="340"/>
      <c r="E721" s="343"/>
      <c r="F721" s="339"/>
      <c r="G721" s="339"/>
      <c r="H721" s="339"/>
      <c r="I721" s="339"/>
      <c r="J721" s="339"/>
      <c r="K721" s="339"/>
      <c r="L721" s="339"/>
    </row>
    <row r="722" spans="1:12" s="268" customFormat="1" ht="12" x14ac:dyDescent="0.2">
      <c r="A722" s="339"/>
      <c r="B722" s="339"/>
      <c r="C722" s="339"/>
      <c r="D722" s="340"/>
      <c r="E722" s="343"/>
      <c r="F722" s="339"/>
      <c r="G722" s="339"/>
      <c r="H722" s="339"/>
      <c r="I722" s="339"/>
      <c r="J722" s="339"/>
      <c r="K722" s="339"/>
      <c r="L722" s="339"/>
    </row>
    <row r="723" spans="1:12" s="268" customFormat="1" ht="12" x14ac:dyDescent="0.2">
      <c r="A723" s="339"/>
      <c r="B723" s="339"/>
      <c r="C723" s="339"/>
      <c r="D723" s="340"/>
      <c r="E723" s="343"/>
      <c r="F723" s="339"/>
      <c r="G723" s="339"/>
      <c r="H723" s="339"/>
      <c r="I723" s="339"/>
      <c r="J723" s="339"/>
      <c r="K723" s="339"/>
      <c r="L723" s="339"/>
    </row>
    <row r="724" spans="1:12" s="268" customFormat="1" ht="12" x14ac:dyDescent="0.2">
      <c r="A724" s="339"/>
      <c r="B724" s="339"/>
      <c r="C724" s="339"/>
      <c r="D724" s="340"/>
      <c r="E724" s="343"/>
      <c r="F724" s="339"/>
      <c r="G724" s="339"/>
      <c r="H724" s="339"/>
      <c r="I724" s="339"/>
      <c r="J724" s="339"/>
      <c r="K724" s="339"/>
      <c r="L724" s="339"/>
    </row>
    <row r="725" spans="1:12" s="268" customFormat="1" ht="12" x14ac:dyDescent="0.2">
      <c r="A725" s="339"/>
      <c r="B725" s="339"/>
      <c r="C725" s="339"/>
      <c r="D725" s="340"/>
      <c r="E725" s="343"/>
      <c r="F725" s="339"/>
      <c r="G725" s="339"/>
      <c r="H725" s="339"/>
      <c r="I725" s="339"/>
      <c r="J725" s="339"/>
      <c r="K725" s="339"/>
      <c r="L725" s="339"/>
    </row>
    <row r="726" spans="1:12" s="268" customFormat="1" ht="12" x14ac:dyDescent="0.2">
      <c r="A726" s="339"/>
      <c r="B726" s="339"/>
      <c r="C726" s="339"/>
      <c r="D726" s="340"/>
      <c r="E726" s="343"/>
      <c r="F726" s="339"/>
      <c r="G726" s="339"/>
      <c r="H726" s="339"/>
      <c r="I726" s="339"/>
      <c r="J726" s="339"/>
      <c r="K726" s="339"/>
      <c r="L726" s="339"/>
    </row>
    <row r="727" spans="1:12" s="268" customFormat="1" ht="12" x14ac:dyDescent="0.2">
      <c r="A727" s="339"/>
      <c r="B727" s="339"/>
      <c r="C727" s="339"/>
      <c r="D727" s="340"/>
      <c r="E727" s="343"/>
      <c r="F727" s="339"/>
      <c r="G727" s="339"/>
      <c r="H727" s="339"/>
      <c r="I727" s="339"/>
      <c r="J727" s="339"/>
      <c r="K727" s="339"/>
      <c r="L727" s="339"/>
    </row>
    <row r="728" spans="1:12" s="268" customFormat="1" ht="12" x14ac:dyDescent="0.2">
      <c r="A728" s="339"/>
      <c r="B728" s="339"/>
      <c r="C728" s="339"/>
      <c r="D728" s="340"/>
      <c r="E728" s="343"/>
      <c r="F728" s="339"/>
      <c r="G728" s="339"/>
      <c r="H728" s="339"/>
      <c r="I728" s="339"/>
      <c r="J728" s="339"/>
      <c r="K728" s="339"/>
      <c r="L728" s="339"/>
    </row>
    <row r="729" spans="1:12" s="268" customFormat="1" ht="12" x14ac:dyDescent="0.2">
      <c r="A729" s="339"/>
      <c r="B729" s="339"/>
      <c r="C729" s="339"/>
      <c r="D729" s="340"/>
      <c r="E729" s="343"/>
      <c r="F729" s="339"/>
      <c r="G729" s="339"/>
      <c r="H729" s="339"/>
      <c r="I729" s="339"/>
      <c r="J729" s="339"/>
      <c r="K729" s="339"/>
      <c r="L729" s="339"/>
    </row>
    <row r="730" spans="1:12" s="268" customFormat="1" ht="12" x14ac:dyDescent="0.2">
      <c r="A730" s="339"/>
      <c r="B730" s="339"/>
      <c r="C730" s="339"/>
      <c r="D730" s="340"/>
      <c r="E730" s="343"/>
      <c r="F730" s="339"/>
      <c r="G730" s="339"/>
      <c r="H730" s="339"/>
      <c r="I730" s="339"/>
      <c r="J730" s="339"/>
      <c r="K730" s="339"/>
      <c r="L730" s="339"/>
    </row>
    <row r="731" spans="1:12" s="268" customFormat="1" ht="12" x14ac:dyDescent="0.2">
      <c r="A731" s="339"/>
      <c r="B731" s="339"/>
      <c r="C731" s="339"/>
      <c r="D731" s="340"/>
      <c r="E731" s="343"/>
      <c r="F731" s="339"/>
      <c r="G731" s="339"/>
      <c r="H731" s="339"/>
      <c r="I731" s="339"/>
      <c r="J731" s="339"/>
      <c r="K731" s="339"/>
      <c r="L731" s="339"/>
    </row>
    <row r="732" spans="1:12" s="268" customFormat="1" ht="12" x14ac:dyDescent="0.2">
      <c r="A732" s="339"/>
      <c r="B732" s="339"/>
      <c r="C732" s="339"/>
      <c r="D732" s="340"/>
      <c r="E732" s="343"/>
      <c r="F732" s="339"/>
      <c r="G732" s="339"/>
      <c r="H732" s="339"/>
      <c r="I732" s="339"/>
      <c r="J732" s="339"/>
      <c r="K732" s="339"/>
      <c r="L732" s="339"/>
    </row>
    <row r="733" spans="1:12" s="268" customFormat="1" ht="12" x14ac:dyDescent="0.2">
      <c r="A733" s="339"/>
      <c r="B733" s="339"/>
      <c r="C733" s="339"/>
      <c r="D733" s="340"/>
      <c r="E733" s="343"/>
      <c r="F733" s="339"/>
      <c r="G733" s="339"/>
      <c r="H733" s="339"/>
      <c r="I733" s="339"/>
      <c r="J733" s="339"/>
      <c r="K733" s="339"/>
      <c r="L733" s="339"/>
    </row>
    <row r="734" spans="1:12" s="268" customFormat="1" ht="12" x14ac:dyDescent="0.2">
      <c r="A734" s="339"/>
      <c r="B734" s="339"/>
      <c r="C734" s="339"/>
      <c r="D734" s="340"/>
      <c r="E734" s="343"/>
      <c r="F734" s="339"/>
      <c r="G734" s="339"/>
      <c r="H734" s="339"/>
      <c r="I734" s="339"/>
      <c r="J734" s="339"/>
      <c r="K734" s="339"/>
      <c r="L734" s="339"/>
    </row>
    <row r="735" spans="1:12" s="268" customFormat="1" ht="12" x14ac:dyDescent="0.2">
      <c r="A735" s="339"/>
      <c r="B735" s="339"/>
      <c r="C735" s="339"/>
      <c r="D735" s="340"/>
      <c r="E735" s="343"/>
      <c r="F735" s="339"/>
      <c r="G735" s="339"/>
      <c r="H735" s="339"/>
      <c r="I735" s="339"/>
      <c r="J735" s="339"/>
      <c r="K735" s="339"/>
      <c r="L735" s="339"/>
    </row>
    <row r="736" spans="1:12" s="268" customFormat="1" ht="12" x14ac:dyDescent="0.2">
      <c r="A736" s="339"/>
      <c r="B736" s="339"/>
      <c r="C736" s="339"/>
      <c r="D736" s="340"/>
      <c r="E736" s="343"/>
      <c r="F736" s="339"/>
      <c r="G736" s="339"/>
      <c r="H736" s="339"/>
      <c r="I736" s="339"/>
      <c r="J736" s="339"/>
      <c r="K736" s="339"/>
      <c r="L736" s="339"/>
    </row>
    <row r="737" spans="1:12" s="268" customFormat="1" ht="12" x14ac:dyDescent="0.2">
      <c r="A737" s="339"/>
      <c r="B737" s="339"/>
      <c r="C737" s="339"/>
      <c r="D737" s="340"/>
      <c r="E737" s="343"/>
      <c r="F737" s="339"/>
      <c r="G737" s="339"/>
      <c r="H737" s="339"/>
      <c r="I737" s="339"/>
      <c r="J737" s="339"/>
      <c r="K737" s="339"/>
      <c r="L737" s="339"/>
    </row>
    <row r="738" spans="1:12" s="268" customFormat="1" ht="12" x14ac:dyDescent="0.2">
      <c r="A738" s="339"/>
      <c r="B738" s="339"/>
      <c r="C738" s="339"/>
      <c r="D738" s="340"/>
      <c r="E738" s="343"/>
      <c r="F738" s="339"/>
      <c r="G738" s="339"/>
      <c r="H738" s="339"/>
      <c r="I738" s="339"/>
      <c r="J738" s="339"/>
      <c r="K738" s="339"/>
      <c r="L738" s="339"/>
    </row>
    <row r="739" spans="1:12" s="268" customFormat="1" ht="12" x14ac:dyDescent="0.2">
      <c r="A739" s="339"/>
      <c r="B739" s="339"/>
      <c r="C739" s="339"/>
      <c r="D739" s="340"/>
      <c r="E739" s="343"/>
      <c r="F739" s="339"/>
      <c r="G739" s="339"/>
      <c r="H739" s="339"/>
      <c r="I739" s="339"/>
      <c r="J739" s="339"/>
      <c r="K739" s="339"/>
      <c r="L739" s="339"/>
    </row>
    <row r="740" spans="1:12" s="268" customFormat="1" ht="12" x14ac:dyDescent="0.2">
      <c r="A740" s="339"/>
      <c r="B740" s="339"/>
      <c r="C740" s="339"/>
      <c r="D740" s="340"/>
      <c r="E740" s="343"/>
      <c r="F740" s="339"/>
      <c r="G740" s="339"/>
      <c r="H740" s="339"/>
      <c r="I740" s="339"/>
      <c r="J740" s="339"/>
      <c r="K740" s="339"/>
      <c r="L740" s="339"/>
    </row>
    <row r="741" spans="1:12" s="268" customFormat="1" ht="12" x14ac:dyDescent="0.2">
      <c r="A741" s="339"/>
      <c r="B741" s="339"/>
      <c r="C741" s="339"/>
      <c r="D741" s="340"/>
      <c r="E741" s="343"/>
      <c r="F741" s="339"/>
      <c r="G741" s="339"/>
      <c r="H741" s="339"/>
      <c r="I741" s="339"/>
      <c r="J741" s="339"/>
      <c r="K741" s="339"/>
      <c r="L741" s="339"/>
    </row>
    <row r="742" spans="1:12" s="268" customFormat="1" ht="12" x14ac:dyDescent="0.2">
      <c r="A742" s="339"/>
      <c r="B742" s="339"/>
      <c r="C742" s="339"/>
      <c r="D742" s="340"/>
      <c r="E742" s="343"/>
      <c r="F742" s="339"/>
      <c r="G742" s="339"/>
      <c r="H742" s="339"/>
      <c r="I742" s="339"/>
      <c r="J742" s="339"/>
      <c r="K742" s="339"/>
      <c r="L742" s="339"/>
    </row>
    <row r="743" spans="1:12" s="268" customFormat="1" ht="12" x14ac:dyDescent="0.2">
      <c r="A743" s="339"/>
      <c r="B743" s="339"/>
      <c r="C743" s="339"/>
      <c r="D743" s="340"/>
      <c r="E743" s="343"/>
      <c r="F743" s="339"/>
      <c r="G743" s="339"/>
      <c r="H743" s="339"/>
      <c r="I743" s="339"/>
      <c r="J743" s="339"/>
      <c r="K743" s="339"/>
      <c r="L743" s="339"/>
    </row>
    <row r="744" spans="1:12" s="268" customFormat="1" ht="12" x14ac:dyDescent="0.2">
      <c r="A744" s="339"/>
      <c r="B744" s="339"/>
      <c r="C744" s="339"/>
      <c r="D744" s="340"/>
      <c r="E744" s="343"/>
      <c r="F744" s="339"/>
      <c r="G744" s="339"/>
      <c r="H744" s="339"/>
      <c r="I744" s="339"/>
      <c r="J744" s="339"/>
      <c r="K744" s="339"/>
      <c r="L744" s="339"/>
    </row>
    <row r="745" spans="1:12" s="268" customFormat="1" ht="12" x14ac:dyDescent="0.2">
      <c r="A745" s="339"/>
      <c r="B745" s="339"/>
      <c r="C745" s="339"/>
      <c r="D745" s="340"/>
      <c r="E745" s="343"/>
      <c r="F745" s="339"/>
      <c r="G745" s="339"/>
      <c r="H745" s="339"/>
      <c r="I745" s="339"/>
      <c r="J745" s="339"/>
      <c r="K745" s="339"/>
      <c r="L745" s="339"/>
    </row>
    <row r="746" spans="1:12" s="268" customFormat="1" ht="12" x14ac:dyDescent="0.2">
      <c r="A746" s="339"/>
      <c r="B746" s="339"/>
      <c r="C746" s="339"/>
      <c r="D746" s="340"/>
      <c r="E746" s="343"/>
      <c r="F746" s="339"/>
      <c r="G746" s="339"/>
      <c r="H746" s="339"/>
      <c r="I746" s="339"/>
      <c r="J746" s="339"/>
      <c r="K746" s="339"/>
      <c r="L746" s="339"/>
    </row>
    <row r="747" spans="1:12" s="268" customFormat="1" ht="12" x14ac:dyDescent="0.2">
      <c r="A747" s="339"/>
      <c r="B747" s="339"/>
      <c r="C747" s="339"/>
      <c r="D747" s="340"/>
      <c r="E747" s="343"/>
      <c r="F747" s="339"/>
      <c r="G747" s="339"/>
      <c r="H747" s="339"/>
      <c r="I747" s="339"/>
      <c r="J747" s="339"/>
      <c r="K747" s="339"/>
      <c r="L747" s="339"/>
    </row>
    <row r="748" spans="1:12" s="268" customFormat="1" ht="12" x14ac:dyDescent="0.2">
      <c r="A748" s="339"/>
      <c r="B748" s="339"/>
      <c r="C748" s="339"/>
      <c r="D748" s="340"/>
      <c r="E748" s="343"/>
      <c r="F748" s="339"/>
      <c r="G748" s="339"/>
      <c r="H748" s="339"/>
      <c r="I748" s="339"/>
      <c r="J748" s="339"/>
      <c r="K748" s="339"/>
      <c r="L748" s="339"/>
    </row>
    <row r="749" spans="1:12" s="268" customFormat="1" ht="12" x14ac:dyDescent="0.2">
      <c r="A749" s="339"/>
      <c r="B749" s="339"/>
      <c r="C749" s="339"/>
      <c r="D749" s="340"/>
      <c r="E749" s="343"/>
      <c r="F749" s="339"/>
      <c r="G749" s="339"/>
      <c r="H749" s="339"/>
      <c r="I749" s="339"/>
      <c r="J749" s="339"/>
      <c r="K749" s="339"/>
      <c r="L749" s="339"/>
    </row>
    <row r="750" spans="1:12" s="268" customFormat="1" ht="12" x14ac:dyDescent="0.2">
      <c r="A750" s="339"/>
      <c r="B750" s="339"/>
      <c r="C750" s="339"/>
      <c r="D750" s="340"/>
      <c r="E750" s="343"/>
      <c r="F750" s="339"/>
      <c r="G750" s="339"/>
      <c r="H750" s="339"/>
      <c r="I750" s="339"/>
      <c r="J750" s="339"/>
      <c r="K750" s="339"/>
      <c r="L750" s="339"/>
    </row>
    <row r="751" spans="1:12" s="268" customFormat="1" ht="12" x14ac:dyDescent="0.2">
      <c r="A751" s="339"/>
      <c r="B751" s="339"/>
      <c r="C751" s="339"/>
      <c r="D751" s="340"/>
      <c r="E751" s="343"/>
      <c r="F751" s="339"/>
      <c r="G751" s="339"/>
      <c r="H751" s="339"/>
      <c r="I751" s="339"/>
      <c r="J751" s="339"/>
      <c r="K751" s="339"/>
      <c r="L751" s="339"/>
    </row>
    <row r="752" spans="1:12" s="268" customFormat="1" ht="12" x14ac:dyDescent="0.2">
      <c r="A752" s="339"/>
      <c r="B752" s="339"/>
      <c r="C752" s="339"/>
      <c r="D752" s="340"/>
      <c r="E752" s="343"/>
      <c r="F752" s="339"/>
      <c r="G752" s="339"/>
      <c r="H752" s="339"/>
      <c r="I752" s="339"/>
      <c r="J752" s="339"/>
      <c r="K752" s="339"/>
      <c r="L752" s="339"/>
    </row>
    <row r="753" spans="1:12" s="268" customFormat="1" ht="12" x14ac:dyDescent="0.2">
      <c r="A753" s="339"/>
      <c r="B753" s="339"/>
      <c r="C753" s="339"/>
      <c r="D753" s="340"/>
      <c r="E753" s="343"/>
      <c r="F753" s="339"/>
      <c r="G753" s="339"/>
      <c r="H753" s="339"/>
      <c r="I753" s="339"/>
      <c r="J753" s="339"/>
      <c r="K753" s="339"/>
      <c r="L753" s="339"/>
    </row>
    <row r="754" spans="1:12" s="268" customFormat="1" ht="12" x14ac:dyDescent="0.2">
      <c r="A754" s="339"/>
      <c r="B754" s="339"/>
      <c r="C754" s="339"/>
      <c r="D754" s="340"/>
      <c r="E754" s="343"/>
      <c r="F754" s="339"/>
      <c r="G754" s="339"/>
      <c r="H754" s="339"/>
      <c r="I754" s="339"/>
      <c r="J754" s="339"/>
      <c r="K754" s="339"/>
      <c r="L754" s="339"/>
    </row>
    <row r="755" spans="1:12" s="268" customFormat="1" ht="12" x14ac:dyDescent="0.2">
      <c r="A755" s="339"/>
      <c r="B755" s="339"/>
      <c r="C755" s="339"/>
      <c r="D755" s="340"/>
      <c r="E755" s="343"/>
      <c r="F755" s="339"/>
      <c r="G755" s="339"/>
      <c r="H755" s="339"/>
      <c r="I755" s="339"/>
      <c r="J755" s="339"/>
      <c r="K755" s="339"/>
      <c r="L755" s="339"/>
    </row>
    <row r="756" spans="1:12" s="268" customFormat="1" ht="12" x14ac:dyDescent="0.2">
      <c r="A756" s="339"/>
      <c r="B756" s="339"/>
      <c r="C756" s="339"/>
      <c r="D756" s="340"/>
      <c r="E756" s="343"/>
      <c r="F756" s="339"/>
      <c r="G756" s="339"/>
      <c r="H756" s="339"/>
      <c r="I756" s="339"/>
      <c r="J756" s="339"/>
      <c r="K756" s="339"/>
      <c r="L756" s="339"/>
    </row>
    <row r="757" spans="1:12" s="268" customFormat="1" ht="12" x14ac:dyDescent="0.2">
      <c r="A757" s="339"/>
      <c r="B757" s="339"/>
      <c r="C757" s="339"/>
      <c r="D757" s="340"/>
      <c r="E757" s="343"/>
      <c r="F757" s="339"/>
      <c r="G757" s="339"/>
      <c r="H757" s="339"/>
      <c r="I757" s="339"/>
      <c r="J757" s="339"/>
      <c r="K757" s="339"/>
      <c r="L757" s="339"/>
    </row>
    <row r="758" spans="1:12" s="268" customFormat="1" ht="12" x14ac:dyDescent="0.2">
      <c r="A758" s="339"/>
      <c r="B758" s="339"/>
      <c r="C758" s="339"/>
      <c r="D758" s="340"/>
      <c r="E758" s="343"/>
      <c r="F758" s="339"/>
      <c r="G758" s="339"/>
      <c r="H758" s="339"/>
      <c r="I758" s="339"/>
      <c r="J758" s="339"/>
      <c r="K758" s="339"/>
      <c r="L758" s="339"/>
    </row>
    <row r="759" spans="1:12" s="268" customFormat="1" ht="12" x14ac:dyDescent="0.2">
      <c r="A759" s="339"/>
      <c r="B759" s="339"/>
      <c r="C759" s="339"/>
      <c r="D759" s="340"/>
      <c r="E759" s="343"/>
      <c r="F759" s="339"/>
      <c r="G759" s="339"/>
      <c r="H759" s="339"/>
      <c r="I759" s="339"/>
      <c r="J759" s="339"/>
      <c r="K759" s="339"/>
      <c r="L759" s="339"/>
    </row>
    <row r="760" spans="1:12" s="268" customFormat="1" ht="12" x14ac:dyDescent="0.2">
      <c r="A760" s="339"/>
      <c r="B760" s="339"/>
      <c r="C760" s="339"/>
      <c r="D760" s="340"/>
      <c r="E760" s="343"/>
      <c r="F760" s="339"/>
      <c r="G760" s="339"/>
      <c r="H760" s="339"/>
      <c r="I760" s="339"/>
      <c r="J760" s="339"/>
      <c r="K760" s="339"/>
      <c r="L760" s="339"/>
    </row>
    <row r="761" spans="1:12" s="268" customFormat="1" ht="12" x14ac:dyDescent="0.2">
      <c r="A761" s="339"/>
      <c r="B761" s="339"/>
      <c r="C761" s="339"/>
      <c r="D761" s="340"/>
      <c r="E761" s="343"/>
      <c r="F761" s="339"/>
      <c r="G761" s="339"/>
      <c r="H761" s="339"/>
      <c r="I761" s="339"/>
      <c r="J761" s="339"/>
      <c r="K761" s="339"/>
      <c r="L761" s="339"/>
    </row>
    <row r="762" spans="1:12" s="268" customFormat="1" ht="12" x14ac:dyDescent="0.2">
      <c r="A762" s="339"/>
      <c r="B762" s="339"/>
      <c r="C762" s="339"/>
      <c r="D762" s="340"/>
      <c r="E762" s="343"/>
      <c r="F762" s="339"/>
      <c r="G762" s="339"/>
      <c r="H762" s="339"/>
      <c r="I762" s="339"/>
      <c r="J762" s="339"/>
      <c r="K762" s="339"/>
      <c r="L762" s="339"/>
    </row>
    <row r="763" spans="1:12" s="268" customFormat="1" ht="12" x14ac:dyDescent="0.2">
      <c r="A763" s="339"/>
      <c r="B763" s="339"/>
      <c r="C763" s="339"/>
      <c r="D763" s="340"/>
      <c r="E763" s="343"/>
      <c r="F763" s="339"/>
      <c r="G763" s="339"/>
      <c r="H763" s="339"/>
      <c r="I763" s="339"/>
      <c r="J763" s="339"/>
      <c r="K763" s="339"/>
      <c r="L763" s="339"/>
    </row>
    <row r="764" spans="1:12" s="268" customFormat="1" ht="12" x14ac:dyDescent="0.2">
      <c r="A764" s="339"/>
      <c r="B764" s="339"/>
      <c r="C764" s="339"/>
      <c r="D764" s="340"/>
      <c r="E764" s="343"/>
      <c r="F764" s="339"/>
      <c r="G764" s="339"/>
      <c r="H764" s="339"/>
      <c r="I764" s="339"/>
      <c r="J764" s="339"/>
      <c r="K764" s="339"/>
      <c r="L764" s="339"/>
    </row>
    <row r="765" spans="1:12" s="268" customFormat="1" ht="12" x14ac:dyDescent="0.2">
      <c r="A765" s="339"/>
      <c r="B765" s="339"/>
      <c r="C765" s="339"/>
      <c r="D765" s="340"/>
      <c r="E765" s="343"/>
      <c r="F765" s="339"/>
      <c r="G765" s="339"/>
      <c r="H765" s="339"/>
      <c r="I765" s="339"/>
      <c r="J765" s="339"/>
      <c r="K765" s="339"/>
      <c r="L765" s="339"/>
    </row>
    <row r="766" spans="1:12" s="268" customFormat="1" ht="12" x14ac:dyDescent="0.2">
      <c r="A766" s="339"/>
      <c r="B766" s="339"/>
      <c r="C766" s="339"/>
      <c r="D766" s="340"/>
      <c r="E766" s="343"/>
      <c r="F766" s="339"/>
      <c r="G766" s="339"/>
      <c r="H766" s="339"/>
      <c r="I766" s="339"/>
      <c r="J766" s="339"/>
      <c r="K766" s="339"/>
      <c r="L766" s="339"/>
    </row>
    <row r="767" spans="1:12" s="268" customFormat="1" ht="12" x14ac:dyDescent="0.2">
      <c r="A767" s="339"/>
      <c r="B767" s="339"/>
      <c r="C767" s="339"/>
      <c r="D767" s="340"/>
      <c r="E767" s="343"/>
      <c r="F767" s="339"/>
      <c r="G767" s="339"/>
      <c r="H767" s="339"/>
      <c r="I767" s="339"/>
      <c r="J767" s="339"/>
      <c r="K767" s="339"/>
      <c r="L767" s="339"/>
    </row>
    <row r="768" spans="1:12" s="268" customFormat="1" ht="12" x14ac:dyDescent="0.2">
      <c r="A768" s="339"/>
      <c r="B768" s="339"/>
      <c r="C768" s="339"/>
      <c r="D768" s="340"/>
      <c r="E768" s="343"/>
      <c r="F768" s="339"/>
      <c r="G768" s="339"/>
      <c r="H768" s="339"/>
      <c r="I768" s="339"/>
      <c r="J768" s="339"/>
      <c r="K768" s="339"/>
      <c r="L768" s="339"/>
    </row>
    <row r="769" spans="1:12" s="268" customFormat="1" ht="12" x14ac:dyDescent="0.2">
      <c r="A769" s="339"/>
      <c r="B769" s="339"/>
      <c r="C769" s="339"/>
      <c r="D769" s="340"/>
      <c r="E769" s="343"/>
      <c r="F769" s="339"/>
      <c r="G769" s="339"/>
      <c r="H769" s="339"/>
      <c r="I769" s="339"/>
      <c r="J769" s="339"/>
      <c r="K769" s="339"/>
      <c r="L769" s="339"/>
    </row>
    <row r="770" spans="1:12" s="268" customFormat="1" ht="12" x14ac:dyDescent="0.2">
      <c r="A770" s="339"/>
      <c r="B770" s="339"/>
      <c r="C770" s="339"/>
      <c r="D770" s="340"/>
      <c r="E770" s="343"/>
      <c r="F770" s="339"/>
      <c r="G770" s="339"/>
      <c r="H770" s="339"/>
      <c r="I770" s="339"/>
      <c r="J770" s="339"/>
      <c r="K770" s="339"/>
      <c r="L770" s="339"/>
    </row>
    <row r="771" spans="1:12" s="268" customFormat="1" ht="12" x14ac:dyDescent="0.2">
      <c r="A771" s="339"/>
      <c r="B771" s="339"/>
      <c r="C771" s="339"/>
      <c r="D771" s="340"/>
      <c r="E771" s="343"/>
      <c r="F771" s="339"/>
      <c r="G771" s="339"/>
      <c r="H771" s="339"/>
      <c r="I771" s="339"/>
      <c r="J771" s="339"/>
      <c r="K771" s="339"/>
      <c r="L771" s="339"/>
    </row>
    <row r="772" spans="1:12" s="268" customFormat="1" ht="12" x14ac:dyDescent="0.2">
      <c r="A772" s="339"/>
      <c r="B772" s="339"/>
      <c r="C772" s="339"/>
      <c r="D772" s="340"/>
      <c r="E772" s="343"/>
      <c r="F772" s="339"/>
      <c r="G772" s="339"/>
      <c r="H772" s="339"/>
      <c r="I772" s="339"/>
      <c r="J772" s="339"/>
      <c r="K772" s="339"/>
      <c r="L772" s="339"/>
    </row>
    <row r="773" spans="1:12" s="268" customFormat="1" ht="12" x14ac:dyDescent="0.2">
      <c r="A773" s="339"/>
      <c r="B773" s="339"/>
      <c r="C773" s="339"/>
      <c r="D773" s="340"/>
      <c r="E773" s="343"/>
      <c r="F773" s="339"/>
      <c r="G773" s="339"/>
      <c r="H773" s="339"/>
      <c r="I773" s="339"/>
      <c r="J773" s="339"/>
      <c r="K773" s="339"/>
      <c r="L773" s="339"/>
    </row>
    <row r="774" spans="1:12" s="268" customFormat="1" ht="12" x14ac:dyDescent="0.2">
      <c r="A774" s="339"/>
      <c r="B774" s="339"/>
      <c r="C774" s="339"/>
      <c r="D774" s="340"/>
      <c r="E774" s="343"/>
      <c r="F774" s="339"/>
      <c r="G774" s="339"/>
      <c r="H774" s="339"/>
      <c r="I774" s="339"/>
      <c r="J774" s="339"/>
      <c r="K774" s="339"/>
      <c r="L774" s="339"/>
    </row>
    <row r="775" spans="1:12" s="268" customFormat="1" ht="12" x14ac:dyDescent="0.2">
      <c r="A775" s="339"/>
      <c r="B775" s="339"/>
      <c r="C775" s="339"/>
      <c r="D775" s="340"/>
      <c r="E775" s="343"/>
      <c r="F775" s="339"/>
      <c r="G775" s="339"/>
      <c r="H775" s="339"/>
      <c r="I775" s="339"/>
      <c r="J775" s="339"/>
      <c r="K775" s="339"/>
      <c r="L775" s="339"/>
    </row>
    <row r="776" spans="1:12" s="268" customFormat="1" ht="12" x14ac:dyDescent="0.2">
      <c r="A776" s="339"/>
      <c r="B776" s="339"/>
      <c r="C776" s="339"/>
      <c r="D776" s="340"/>
      <c r="E776" s="343"/>
      <c r="F776" s="339"/>
      <c r="G776" s="339"/>
      <c r="H776" s="339"/>
      <c r="I776" s="339"/>
      <c r="J776" s="339"/>
      <c r="K776" s="339"/>
      <c r="L776" s="339"/>
    </row>
    <row r="777" spans="1:12" s="268" customFormat="1" ht="12" x14ac:dyDescent="0.2">
      <c r="A777" s="339"/>
      <c r="B777" s="339"/>
      <c r="C777" s="339"/>
      <c r="D777" s="340"/>
      <c r="E777" s="343"/>
      <c r="F777" s="339"/>
      <c r="G777" s="339"/>
      <c r="H777" s="339"/>
      <c r="I777" s="339"/>
      <c r="J777" s="339"/>
      <c r="K777" s="339"/>
      <c r="L777" s="339"/>
    </row>
    <row r="778" spans="1:12" s="268" customFormat="1" ht="12" x14ac:dyDescent="0.2">
      <c r="A778" s="339"/>
      <c r="B778" s="339"/>
      <c r="C778" s="339"/>
      <c r="D778" s="340"/>
      <c r="E778" s="343"/>
      <c r="F778" s="339"/>
      <c r="G778" s="339"/>
      <c r="H778" s="339"/>
      <c r="I778" s="339"/>
      <c r="J778" s="339"/>
      <c r="K778" s="339"/>
      <c r="L778" s="339"/>
    </row>
    <row r="779" spans="1:12" s="268" customFormat="1" ht="12" x14ac:dyDescent="0.2">
      <c r="A779" s="339"/>
      <c r="B779" s="339"/>
      <c r="C779" s="339"/>
      <c r="D779" s="340"/>
      <c r="E779" s="343"/>
      <c r="F779" s="339"/>
      <c r="G779" s="339"/>
      <c r="H779" s="339"/>
      <c r="I779" s="339"/>
      <c r="J779" s="339"/>
      <c r="K779" s="339"/>
      <c r="L779" s="339"/>
    </row>
    <row r="780" spans="1:12" s="268" customFormat="1" ht="12" x14ac:dyDescent="0.2">
      <c r="A780" s="339"/>
      <c r="B780" s="339"/>
      <c r="C780" s="339"/>
      <c r="D780" s="340"/>
      <c r="E780" s="343"/>
      <c r="F780" s="339"/>
      <c r="G780" s="339"/>
      <c r="H780" s="339"/>
      <c r="I780" s="339"/>
      <c r="J780" s="339"/>
      <c r="K780" s="339"/>
      <c r="L780" s="339"/>
    </row>
    <row r="781" spans="1:12" s="268" customFormat="1" ht="12" x14ac:dyDescent="0.2">
      <c r="A781" s="339"/>
      <c r="B781" s="339"/>
      <c r="C781" s="339"/>
      <c r="D781" s="340"/>
      <c r="E781" s="343"/>
      <c r="F781" s="339"/>
      <c r="G781" s="339"/>
      <c r="H781" s="339"/>
      <c r="I781" s="339"/>
      <c r="J781" s="339"/>
      <c r="K781" s="339"/>
      <c r="L781" s="339"/>
    </row>
    <row r="782" spans="1:12" s="268" customFormat="1" ht="12" x14ac:dyDescent="0.2">
      <c r="A782" s="339"/>
      <c r="B782" s="339"/>
      <c r="C782" s="339"/>
      <c r="D782" s="340"/>
      <c r="E782" s="343"/>
      <c r="F782" s="339"/>
      <c r="G782" s="339"/>
      <c r="H782" s="339"/>
      <c r="I782" s="339"/>
      <c r="J782" s="339"/>
      <c r="K782" s="339"/>
      <c r="L782" s="339"/>
    </row>
    <row r="783" spans="1:12" s="268" customFormat="1" ht="12" x14ac:dyDescent="0.2">
      <c r="A783" s="339"/>
      <c r="B783" s="339"/>
      <c r="C783" s="339"/>
      <c r="D783" s="340"/>
      <c r="E783" s="343"/>
      <c r="F783" s="339"/>
      <c r="G783" s="339"/>
      <c r="H783" s="339"/>
      <c r="I783" s="339"/>
      <c r="J783" s="339"/>
      <c r="K783" s="339"/>
      <c r="L783" s="339"/>
    </row>
    <row r="784" spans="1:12" s="268" customFormat="1" ht="12" x14ac:dyDescent="0.2">
      <c r="A784" s="339"/>
      <c r="B784" s="339"/>
      <c r="C784" s="339"/>
      <c r="D784" s="340"/>
      <c r="E784" s="343"/>
      <c r="F784" s="339"/>
      <c r="G784" s="339"/>
      <c r="H784" s="339"/>
      <c r="I784" s="339"/>
      <c r="J784" s="339"/>
      <c r="K784" s="339"/>
      <c r="L784" s="339"/>
    </row>
    <row r="785" spans="1:12" s="268" customFormat="1" ht="12" x14ac:dyDescent="0.2">
      <c r="A785" s="339"/>
      <c r="B785" s="339"/>
      <c r="C785" s="339"/>
      <c r="D785" s="340"/>
      <c r="E785" s="343"/>
      <c r="F785" s="339"/>
      <c r="G785" s="339"/>
      <c r="H785" s="339"/>
      <c r="I785" s="339"/>
      <c r="J785" s="339"/>
      <c r="K785" s="339"/>
      <c r="L785" s="339"/>
    </row>
    <row r="786" spans="1:12" s="268" customFormat="1" ht="12" x14ac:dyDescent="0.2">
      <c r="A786" s="339"/>
      <c r="B786" s="339"/>
      <c r="C786" s="339"/>
      <c r="D786" s="340"/>
      <c r="E786" s="343"/>
      <c r="F786" s="339"/>
      <c r="G786" s="339"/>
      <c r="H786" s="339"/>
      <c r="I786" s="339"/>
      <c r="J786" s="339"/>
      <c r="K786" s="339"/>
      <c r="L786" s="339"/>
    </row>
    <row r="787" spans="1:12" s="268" customFormat="1" ht="12" x14ac:dyDescent="0.2">
      <c r="A787" s="339"/>
      <c r="B787" s="339"/>
      <c r="C787" s="339"/>
      <c r="D787" s="340"/>
      <c r="E787" s="343"/>
      <c r="F787" s="339"/>
      <c r="G787" s="339"/>
      <c r="H787" s="339"/>
      <c r="I787" s="339"/>
      <c r="J787" s="339"/>
      <c r="K787" s="339"/>
      <c r="L787" s="339"/>
    </row>
    <row r="788" spans="1:12" s="268" customFormat="1" ht="12" x14ac:dyDescent="0.2">
      <c r="A788" s="339"/>
      <c r="B788" s="339"/>
      <c r="C788" s="339"/>
      <c r="D788" s="340"/>
      <c r="E788" s="343"/>
      <c r="F788" s="339"/>
      <c r="G788" s="339"/>
      <c r="H788" s="339"/>
      <c r="I788" s="339"/>
      <c r="J788" s="339"/>
      <c r="K788" s="339"/>
      <c r="L788" s="339"/>
    </row>
    <row r="789" spans="1:12" s="268" customFormat="1" ht="12" x14ac:dyDescent="0.2">
      <c r="A789" s="339"/>
      <c r="B789" s="339"/>
      <c r="C789" s="339"/>
      <c r="D789" s="340"/>
      <c r="E789" s="343"/>
      <c r="F789" s="339"/>
      <c r="G789" s="339"/>
      <c r="H789" s="339"/>
      <c r="I789" s="339"/>
      <c r="J789" s="339"/>
      <c r="K789" s="339"/>
      <c r="L789" s="339"/>
    </row>
    <row r="790" spans="1:12" s="268" customFormat="1" ht="12" x14ac:dyDescent="0.2">
      <c r="A790" s="339"/>
      <c r="B790" s="339"/>
      <c r="C790" s="339"/>
      <c r="D790" s="340"/>
      <c r="E790" s="343"/>
      <c r="F790" s="339"/>
      <c r="G790" s="339"/>
      <c r="H790" s="339"/>
      <c r="I790" s="339"/>
      <c r="J790" s="339"/>
      <c r="K790" s="339"/>
      <c r="L790" s="339"/>
    </row>
    <row r="791" spans="1:12" s="268" customFormat="1" ht="12" x14ac:dyDescent="0.2">
      <c r="A791" s="339"/>
      <c r="B791" s="339"/>
      <c r="C791" s="339"/>
      <c r="D791" s="340"/>
      <c r="E791" s="343"/>
      <c r="F791" s="339"/>
      <c r="G791" s="339"/>
      <c r="H791" s="339"/>
      <c r="I791" s="339"/>
      <c r="J791" s="339"/>
      <c r="K791" s="339"/>
      <c r="L791" s="339"/>
    </row>
    <row r="792" spans="1:12" s="268" customFormat="1" ht="12" x14ac:dyDescent="0.2">
      <c r="A792" s="339"/>
      <c r="B792" s="339"/>
      <c r="C792" s="339"/>
      <c r="D792" s="340"/>
      <c r="E792" s="343"/>
      <c r="F792" s="339"/>
      <c r="G792" s="339"/>
      <c r="H792" s="339"/>
      <c r="I792" s="339"/>
      <c r="J792" s="339"/>
      <c r="K792" s="339"/>
      <c r="L792" s="339"/>
    </row>
    <row r="793" spans="1:12" s="268" customFormat="1" ht="12" x14ac:dyDescent="0.2">
      <c r="A793" s="339"/>
      <c r="B793" s="339"/>
      <c r="C793" s="339"/>
      <c r="D793" s="340"/>
      <c r="E793" s="343"/>
      <c r="F793" s="339"/>
      <c r="G793" s="339"/>
      <c r="H793" s="339"/>
      <c r="I793" s="339"/>
      <c r="J793" s="339"/>
      <c r="K793" s="339"/>
      <c r="L793" s="339"/>
    </row>
    <row r="794" spans="1:12" s="268" customFormat="1" ht="12" x14ac:dyDescent="0.2">
      <c r="A794" s="339"/>
      <c r="B794" s="339"/>
      <c r="C794" s="339"/>
      <c r="D794" s="340"/>
      <c r="E794" s="343"/>
      <c r="F794" s="339"/>
      <c r="G794" s="339"/>
      <c r="H794" s="339"/>
      <c r="I794" s="339"/>
      <c r="J794" s="339"/>
      <c r="K794" s="339"/>
      <c r="L794" s="339"/>
    </row>
    <row r="795" spans="1:12" s="268" customFormat="1" ht="12" x14ac:dyDescent="0.2">
      <c r="A795" s="339"/>
      <c r="B795" s="339"/>
      <c r="C795" s="339"/>
      <c r="D795" s="340"/>
      <c r="E795" s="343"/>
      <c r="F795" s="339"/>
      <c r="G795" s="339"/>
      <c r="H795" s="339"/>
      <c r="I795" s="339"/>
      <c r="J795" s="339"/>
      <c r="K795" s="339"/>
      <c r="L795" s="339"/>
    </row>
    <row r="796" spans="1:12" s="268" customFormat="1" ht="12" x14ac:dyDescent="0.2">
      <c r="A796" s="339"/>
      <c r="B796" s="339"/>
      <c r="C796" s="339"/>
      <c r="D796" s="340"/>
      <c r="E796" s="343"/>
      <c r="F796" s="339"/>
      <c r="G796" s="339"/>
      <c r="H796" s="339"/>
      <c r="I796" s="339"/>
      <c r="J796" s="339"/>
      <c r="K796" s="339"/>
      <c r="L796" s="339"/>
    </row>
    <row r="797" spans="1:12" s="268" customFormat="1" ht="12" x14ac:dyDescent="0.2">
      <c r="A797" s="339"/>
      <c r="B797" s="339"/>
      <c r="C797" s="339"/>
      <c r="D797" s="340"/>
      <c r="E797" s="343"/>
      <c r="F797" s="339"/>
      <c r="G797" s="339"/>
      <c r="H797" s="339"/>
      <c r="I797" s="339"/>
      <c r="J797" s="339"/>
      <c r="K797" s="339"/>
      <c r="L797" s="339"/>
    </row>
    <row r="798" spans="1:12" s="268" customFormat="1" ht="12" x14ac:dyDescent="0.2">
      <c r="A798" s="339"/>
      <c r="B798" s="339"/>
      <c r="C798" s="339"/>
      <c r="D798" s="340"/>
      <c r="E798" s="343"/>
      <c r="F798" s="339"/>
      <c r="G798" s="339"/>
      <c r="H798" s="339"/>
      <c r="I798" s="339"/>
      <c r="J798" s="339"/>
      <c r="K798" s="339"/>
      <c r="L798" s="339"/>
    </row>
    <row r="799" spans="1:12" s="268" customFormat="1" ht="12" x14ac:dyDescent="0.2">
      <c r="A799" s="339"/>
      <c r="B799" s="339"/>
      <c r="C799" s="339"/>
      <c r="D799" s="340"/>
      <c r="E799" s="343"/>
      <c r="F799" s="339"/>
      <c r="G799" s="339"/>
      <c r="H799" s="339"/>
      <c r="I799" s="339"/>
      <c r="J799" s="339"/>
      <c r="K799" s="339"/>
      <c r="L799" s="339"/>
    </row>
    <row r="800" spans="1:12" s="268" customFormat="1" ht="12" x14ac:dyDescent="0.2">
      <c r="A800" s="339"/>
      <c r="B800" s="339"/>
      <c r="C800" s="339"/>
      <c r="D800" s="340"/>
      <c r="E800" s="343"/>
      <c r="F800" s="339"/>
      <c r="G800" s="339"/>
      <c r="H800" s="339"/>
      <c r="I800" s="339"/>
      <c r="J800" s="339"/>
      <c r="K800" s="339"/>
      <c r="L800" s="339"/>
    </row>
    <row r="801" spans="1:12" s="268" customFormat="1" ht="12" x14ac:dyDescent="0.2">
      <c r="A801" s="339"/>
      <c r="B801" s="339"/>
      <c r="C801" s="339"/>
      <c r="D801" s="340"/>
      <c r="E801" s="343"/>
      <c r="F801" s="339"/>
      <c r="G801" s="339"/>
      <c r="H801" s="339"/>
      <c r="I801" s="339"/>
      <c r="J801" s="339"/>
      <c r="K801" s="339"/>
      <c r="L801" s="339"/>
    </row>
    <row r="802" spans="1:12" s="268" customFormat="1" ht="12" x14ac:dyDescent="0.2">
      <c r="A802" s="339"/>
      <c r="B802" s="339"/>
      <c r="C802" s="339"/>
      <c r="D802" s="340"/>
      <c r="E802" s="343"/>
      <c r="F802" s="339"/>
      <c r="G802" s="339"/>
      <c r="H802" s="339"/>
      <c r="I802" s="339"/>
      <c r="J802" s="339"/>
      <c r="K802" s="339"/>
      <c r="L802" s="339"/>
    </row>
    <row r="803" spans="1:12" s="268" customFormat="1" ht="12" x14ac:dyDescent="0.2">
      <c r="A803" s="339"/>
      <c r="B803" s="339"/>
      <c r="C803" s="339"/>
      <c r="D803" s="340"/>
      <c r="E803" s="343"/>
      <c r="F803" s="339"/>
      <c r="G803" s="339"/>
      <c r="H803" s="339"/>
      <c r="I803" s="339"/>
      <c r="J803" s="339"/>
      <c r="K803" s="339"/>
      <c r="L803" s="339"/>
    </row>
    <row r="804" spans="1:12" s="268" customFormat="1" ht="12" x14ac:dyDescent="0.2">
      <c r="A804" s="339"/>
      <c r="B804" s="339"/>
      <c r="C804" s="339"/>
      <c r="D804" s="340"/>
      <c r="E804" s="343"/>
      <c r="F804" s="339"/>
      <c r="G804" s="339"/>
      <c r="H804" s="339"/>
      <c r="I804" s="339"/>
      <c r="J804" s="339"/>
      <c r="K804" s="339"/>
      <c r="L804" s="339"/>
    </row>
    <row r="805" spans="1:12" s="268" customFormat="1" ht="12" x14ac:dyDescent="0.2">
      <c r="A805" s="339"/>
      <c r="B805" s="339"/>
      <c r="C805" s="339"/>
      <c r="D805" s="340"/>
      <c r="E805" s="343"/>
      <c r="F805" s="339"/>
      <c r="G805" s="339"/>
      <c r="H805" s="339"/>
      <c r="I805" s="339"/>
      <c r="J805" s="339"/>
      <c r="K805" s="339"/>
      <c r="L805" s="339"/>
    </row>
    <row r="806" spans="1:12" s="268" customFormat="1" ht="12" x14ac:dyDescent="0.2">
      <c r="A806" s="339"/>
      <c r="B806" s="339"/>
      <c r="C806" s="339"/>
      <c r="D806" s="340"/>
      <c r="E806" s="343"/>
      <c r="F806" s="339"/>
      <c r="G806" s="339"/>
      <c r="H806" s="339"/>
      <c r="I806" s="339"/>
      <c r="J806" s="339"/>
      <c r="K806" s="339"/>
      <c r="L806" s="339"/>
    </row>
    <row r="807" spans="1:12" s="268" customFormat="1" ht="12" x14ac:dyDescent="0.2">
      <c r="A807" s="339"/>
      <c r="B807" s="339"/>
      <c r="C807" s="339"/>
      <c r="D807" s="340"/>
      <c r="E807" s="343"/>
      <c r="F807" s="339"/>
      <c r="G807" s="339"/>
      <c r="H807" s="339"/>
      <c r="I807" s="339"/>
      <c r="J807" s="339"/>
      <c r="K807" s="339"/>
      <c r="L807" s="339"/>
    </row>
    <row r="808" spans="1:12" s="268" customFormat="1" ht="12" x14ac:dyDescent="0.2">
      <c r="A808" s="339"/>
      <c r="B808" s="339"/>
      <c r="C808" s="339"/>
      <c r="D808" s="340"/>
      <c r="E808" s="343"/>
      <c r="F808" s="339"/>
      <c r="G808" s="339"/>
      <c r="H808" s="339"/>
      <c r="I808" s="339"/>
      <c r="J808" s="339"/>
      <c r="K808" s="339"/>
      <c r="L808" s="339"/>
    </row>
    <row r="809" spans="1:12" s="268" customFormat="1" ht="12" x14ac:dyDescent="0.2">
      <c r="A809" s="339"/>
      <c r="B809" s="339"/>
      <c r="C809" s="339"/>
      <c r="D809" s="340"/>
      <c r="E809" s="343"/>
      <c r="F809" s="339"/>
      <c r="G809" s="339"/>
      <c r="H809" s="339"/>
      <c r="I809" s="339"/>
      <c r="J809" s="339"/>
      <c r="K809" s="339"/>
      <c r="L809" s="339"/>
    </row>
    <row r="810" spans="1:12" s="268" customFormat="1" ht="12" x14ac:dyDescent="0.2">
      <c r="A810" s="339"/>
      <c r="B810" s="339"/>
      <c r="C810" s="339"/>
      <c r="D810" s="340"/>
      <c r="E810" s="343"/>
      <c r="F810" s="339"/>
      <c r="G810" s="339"/>
      <c r="H810" s="339"/>
      <c r="I810" s="339"/>
      <c r="J810" s="339"/>
      <c r="K810" s="339"/>
      <c r="L810" s="339"/>
    </row>
    <row r="811" spans="1:12" s="268" customFormat="1" ht="12" x14ac:dyDescent="0.2">
      <c r="A811" s="339"/>
      <c r="B811" s="339"/>
      <c r="C811" s="339"/>
      <c r="D811" s="340"/>
      <c r="E811" s="343"/>
      <c r="F811" s="339"/>
      <c r="G811" s="339"/>
      <c r="H811" s="339"/>
      <c r="I811" s="339"/>
      <c r="J811" s="339"/>
      <c r="K811" s="339"/>
      <c r="L811" s="339"/>
    </row>
    <row r="812" spans="1:12" s="268" customFormat="1" ht="12" x14ac:dyDescent="0.2">
      <c r="A812" s="339"/>
      <c r="B812" s="339"/>
      <c r="C812" s="339"/>
      <c r="D812" s="340"/>
      <c r="E812" s="343"/>
      <c r="F812" s="339"/>
      <c r="G812" s="339"/>
      <c r="H812" s="339"/>
      <c r="I812" s="339"/>
      <c r="J812" s="339"/>
      <c r="K812" s="339"/>
      <c r="L812" s="339"/>
    </row>
    <row r="813" spans="1:12" s="268" customFormat="1" ht="12" x14ac:dyDescent="0.2">
      <c r="A813" s="339"/>
      <c r="B813" s="339"/>
      <c r="C813" s="339"/>
      <c r="D813" s="340"/>
      <c r="E813" s="343"/>
      <c r="F813" s="339"/>
      <c r="G813" s="339"/>
      <c r="H813" s="339"/>
      <c r="I813" s="339"/>
      <c r="J813" s="339"/>
      <c r="K813" s="339"/>
      <c r="L813" s="339"/>
    </row>
    <row r="814" spans="1:12" s="268" customFormat="1" ht="12" x14ac:dyDescent="0.2">
      <c r="A814" s="339"/>
      <c r="B814" s="339"/>
      <c r="C814" s="339"/>
      <c r="D814" s="340"/>
      <c r="E814" s="343"/>
      <c r="F814" s="339"/>
      <c r="G814" s="339"/>
      <c r="H814" s="339"/>
      <c r="I814" s="339"/>
      <c r="J814" s="339"/>
      <c r="K814" s="339"/>
      <c r="L814" s="339"/>
    </row>
    <row r="815" spans="1:12" s="268" customFormat="1" ht="12" x14ac:dyDescent="0.2">
      <c r="A815" s="339"/>
      <c r="B815" s="339"/>
      <c r="C815" s="339"/>
      <c r="D815" s="340"/>
      <c r="E815" s="343"/>
      <c r="F815" s="339"/>
      <c r="G815" s="339"/>
      <c r="H815" s="339"/>
      <c r="I815" s="339"/>
      <c r="J815" s="339"/>
      <c r="K815" s="339"/>
      <c r="L815" s="339"/>
    </row>
    <row r="816" spans="1:12" s="268" customFormat="1" ht="12" x14ac:dyDescent="0.2">
      <c r="A816" s="339"/>
      <c r="B816" s="339"/>
      <c r="C816" s="339"/>
      <c r="D816" s="340"/>
      <c r="E816" s="343"/>
      <c r="F816" s="339"/>
      <c r="G816" s="339"/>
      <c r="H816" s="339"/>
      <c r="I816" s="339"/>
      <c r="J816" s="339"/>
      <c r="K816" s="339"/>
      <c r="L816" s="339"/>
    </row>
    <row r="817" spans="1:12" s="268" customFormat="1" ht="12" x14ac:dyDescent="0.2">
      <c r="A817" s="339"/>
      <c r="B817" s="339"/>
      <c r="C817" s="339"/>
      <c r="D817" s="340"/>
      <c r="E817" s="343"/>
      <c r="F817" s="339"/>
      <c r="G817" s="339"/>
      <c r="H817" s="339"/>
      <c r="I817" s="339"/>
      <c r="J817" s="339"/>
      <c r="K817" s="339"/>
      <c r="L817" s="339"/>
    </row>
    <row r="818" spans="1:12" s="268" customFormat="1" ht="12" x14ac:dyDescent="0.2">
      <c r="A818" s="339"/>
      <c r="B818" s="339"/>
      <c r="C818" s="339"/>
      <c r="D818" s="340"/>
      <c r="E818" s="343"/>
      <c r="F818" s="339"/>
      <c r="G818" s="339"/>
      <c r="H818" s="339"/>
      <c r="I818" s="339"/>
      <c r="J818" s="339"/>
      <c r="K818" s="339"/>
      <c r="L818" s="339"/>
    </row>
    <row r="819" spans="1:12" s="268" customFormat="1" ht="12" x14ac:dyDescent="0.2">
      <c r="A819" s="339"/>
      <c r="B819" s="339"/>
      <c r="C819" s="339"/>
      <c r="D819" s="340"/>
      <c r="E819" s="343"/>
      <c r="F819" s="339"/>
      <c r="G819" s="339"/>
      <c r="H819" s="339"/>
      <c r="I819" s="339"/>
      <c r="J819" s="339"/>
      <c r="K819" s="339"/>
      <c r="L819" s="339"/>
    </row>
    <row r="820" spans="1:12" s="268" customFormat="1" ht="12" x14ac:dyDescent="0.2">
      <c r="A820" s="339"/>
      <c r="B820" s="339"/>
      <c r="C820" s="339"/>
      <c r="D820" s="340"/>
      <c r="E820" s="343"/>
      <c r="F820" s="339"/>
      <c r="G820" s="339"/>
      <c r="H820" s="339"/>
      <c r="I820" s="339"/>
      <c r="J820" s="339"/>
      <c r="K820" s="339"/>
      <c r="L820" s="339"/>
    </row>
    <row r="821" spans="1:12" s="268" customFormat="1" ht="12" x14ac:dyDescent="0.2">
      <c r="A821" s="339"/>
      <c r="B821" s="339"/>
      <c r="C821" s="339"/>
      <c r="D821" s="340"/>
      <c r="E821" s="343"/>
      <c r="F821" s="339"/>
      <c r="G821" s="339"/>
      <c r="H821" s="339"/>
      <c r="I821" s="339"/>
      <c r="J821" s="339"/>
      <c r="K821" s="339"/>
      <c r="L821" s="339"/>
    </row>
    <row r="822" spans="1:12" s="268" customFormat="1" ht="12" x14ac:dyDescent="0.2">
      <c r="A822" s="339"/>
      <c r="B822" s="339"/>
      <c r="C822" s="339"/>
      <c r="D822" s="340"/>
      <c r="E822" s="343"/>
      <c r="F822" s="339"/>
      <c r="G822" s="339"/>
      <c r="H822" s="339"/>
      <c r="I822" s="339"/>
      <c r="J822" s="339"/>
      <c r="K822" s="339"/>
      <c r="L822" s="339"/>
    </row>
    <row r="823" spans="1:12" s="268" customFormat="1" ht="12" x14ac:dyDescent="0.2">
      <c r="A823" s="339"/>
      <c r="B823" s="339"/>
      <c r="C823" s="339"/>
      <c r="D823" s="340"/>
      <c r="E823" s="343"/>
      <c r="F823" s="339"/>
      <c r="G823" s="339"/>
      <c r="H823" s="339"/>
      <c r="I823" s="339"/>
      <c r="J823" s="339"/>
      <c r="K823" s="339"/>
      <c r="L823" s="339"/>
    </row>
    <row r="824" spans="1:12" s="268" customFormat="1" ht="12" x14ac:dyDescent="0.2">
      <c r="A824" s="339"/>
      <c r="B824" s="339"/>
      <c r="C824" s="339"/>
      <c r="D824" s="340"/>
      <c r="E824" s="343"/>
      <c r="F824" s="339"/>
      <c r="G824" s="339"/>
      <c r="H824" s="339"/>
      <c r="I824" s="339"/>
      <c r="J824" s="339"/>
      <c r="K824" s="339"/>
      <c r="L824" s="339"/>
    </row>
    <row r="825" spans="1:12" s="268" customFormat="1" ht="12" x14ac:dyDescent="0.2">
      <c r="A825" s="339"/>
      <c r="B825" s="339"/>
      <c r="C825" s="339"/>
      <c r="D825" s="340"/>
      <c r="E825" s="343"/>
      <c r="F825" s="339"/>
      <c r="G825" s="339"/>
      <c r="H825" s="339"/>
      <c r="I825" s="339"/>
      <c r="J825" s="339"/>
      <c r="K825" s="339"/>
      <c r="L825" s="339"/>
    </row>
    <row r="826" spans="1:12" s="268" customFormat="1" ht="12" x14ac:dyDescent="0.2">
      <c r="A826" s="339"/>
      <c r="B826" s="339"/>
      <c r="C826" s="339"/>
      <c r="D826" s="340"/>
      <c r="E826" s="343"/>
      <c r="F826" s="339"/>
      <c r="G826" s="339"/>
      <c r="H826" s="339"/>
      <c r="I826" s="339"/>
      <c r="J826" s="339"/>
      <c r="K826" s="339"/>
      <c r="L826" s="339"/>
    </row>
    <row r="827" spans="1:12" s="268" customFormat="1" ht="12" x14ac:dyDescent="0.2">
      <c r="A827" s="339"/>
      <c r="B827" s="339"/>
      <c r="C827" s="339"/>
      <c r="D827" s="340"/>
      <c r="E827" s="343"/>
      <c r="F827" s="339"/>
      <c r="G827" s="339"/>
      <c r="H827" s="339"/>
      <c r="I827" s="339"/>
      <c r="J827" s="339"/>
      <c r="K827" s="339"/>
      <c r="L827" s="339"/>
    </row>
    <row r="828" spans="1:12" s="268" customFormat="1" ht="12" x14ac:dyDescent="0.2">
      <c r="A828" s="339"/>
      <c r="B828" s="339"/>
      <c r="C828" s="339"/>
      <c r="D828" s="340"/>
      <c r="E828" s="343"/>
      <c r="F828" s="339"/>
      <c r="G828" s="339"/>
      <c r="H828" s="339"/>
      <c r="I828" s="339"/>
      <c r="J828" s="339"/>
      <c r="K828" s="339"/>
      <c r="L828" s="339"/>
    </row>
    <row r="829" spans="1:12" s="268" customFormat="1" ht="12" x14ac:dyDescent="0.2">
      <c r="A829" s="339"/>
      <c r="B829" s="339"/>
      <c r="C829" s="339"/>
      <c r="D829" s="340"/>
      <c r="E829" s="343"/>
      <c r="F829" s="339"/>
      <c r="G829" s="339"/>
      <c r="H829" s="339"/>
      <c r="I829" s="339"/>
      <c r="J829" s="339"/>
      <c r="K829" s="339"/>
      <c r="L829" s="339"/>
    </row>
    <row r="830" spans="1:12" s="268" customFormat="1" ht="12" x14ac:dyDescent="0.2">
      <c r="A830" s="339"/>
      <c r="B830" s="339"/>
      <c r="C830" s="339"/>
      <c r="D830" s="340"/>
      <c r="E830" s="343"/>
      <c r="F830" s="339"/>
      <c r="G830" s="339"/>
      <c r="H830" s="339"/>
      <c r="I830" s="339"/>
      <c r="J830" s="339"/>
      <c r="K830" s="339"/>
      <c r="L830" s="339"/>
    </row>
    <row r="831" spans="1:12" s="268" customFormat="1" ht="12" x14ac:dyDescent="0.2">
      <c r="A831" s="339"/>
      <c r="B831" s="339"/>
      <c r="C831" s="339"/>
      <c r="D831" s="340"/>
      <c r="E831" s="343"/>
      <c r="F831" s="339"/>
      <c r="G831" s="339"/>
      <c r="H831" s="339"/>
      <c r="I831" s="339"/>
      <c r="J831" s="339"/>
      <c r="K831" s="339"/>
      <c r="L831" s="339"/>
    </row>
    <row r="832" spans="1:12" s="268" customFormat="1" ht="12" x14ac:dyDescent="0.2">
      <c r="A832" s="339"/>
      <c r="B832" s="339"/>
      <c r="C832" s="339"/>
      <c r="D832" s="340"/>
      <c r="E832" s="343"/>
      <c r="F832" s="339"/>
      <c r="G832" s="339"/>
      <c r="H832" s="339"/>
      <c r="I832" s="339"/>
      <c r="J832" s="339"/>
      <c r="K832" s="339"/>
      <c r="L832" s="339"/>
    </row>
    <row r="833" spans="1:12" s="268" customFormat="1" ht="12" x14ac:dyDescent="0.2">
      <c r="A833" s="339"/>
      <c r="B833" s="339"/>
      <c r="C833" s="339"/>
      <c r="D833" s="340"/>
      <c r="E833" s="343"/>
      <c r="F833" s="339"/>
      <c r="G833" s="339"/>
      <c r="H833" s="339"/>
      <c r="I833" s="339"/>
      <c r="J833" s="339"/>
      <c r="K833" s="339"/>
      <c r="L833" s="339"/>
    </row>
    <row r="834" spans="1:12" s="268" customFormat="1" ht="12" x14ac:dyDescent="0.2">
      <c r="A834" s="339"/>
      <c r="B834" s="339"/>
      <c r="C834" s="339"/>
      <c r="D834" s="340"/>
      <c r="E834" s="343"/>
      <c r="F834" s="339"/>
      <c r="G834" s="339"/>
      <c r="H834" s="339"/>
      <c r="I834" s="339"/>
      <c r="J834" s="339"/>
      <c r="K834" s="339"/>
      <c r="L834" s="339"/>
    </row>
    <row r="835" spans="1:12" s="268" customFormat="1" ht="12" x14ac:dyDescent="0.2">
      <c r="A835" s="339"/>
      <c r="B835" s="339"/>
      <c r="C835" s="339"/>
      <c r="D835" s="340"/>
      <c r="E835" s="343"/>
      <c r="F835" s="339"/>
      <c r="G835" s="339"/>
      <c r="H835" s="339"/>
      <c r="I835" s="339"/>
      <c r="J835" s="339"/>
      <c r="K835" s="339"/>
      <c r="L835" s="339"/>
    </row>
    <row r="836" spans="1:12" s="268" customFormat="1" ht="12" x14ac:dyDescent="0.2">
      <c r="A836" s="339"/>
      <c r="B836" s="339"/>
      <c r="C836" s="339"/>
      <c r="D836" s="340"/>
      <c r="E836" s="343"/>
      <c r="F836" s="339"/>
      <c r="G836" s="339"/>
      <c r="H836" s="339"/>
      <c r="I836" s="339"/>
      <c r="J836" s="339"/>
      <c r="K836" s="339"/>
      <c r="L836" s="339"/>
    </row>
    <row r="837" spans="1:12" s="268" customFormat="1" ht="12" x14ac:dyDescent="0.2">
      <c r="A837" s="339"/>
      <c r="B837" s="339"/>
      <c r="C837" s="339"/>
      <c r="D837" s="340"/>
      <c r="E837" s="343"/>
      <c r="F837" s="339"/>
      <c r="G837" s="339"/>
      <c r="H837" s="339"/>
      <c r="I837" s="339"/>
      <c r="J837" s="339"/>
      <c r="K837" s="339"/>
      <c r="L837" s="339"/>
    </row>
    <row r="838" spans="1:12" s="268" customFormat="1" ht="12" x14ac:dyDescent="0.2">
      <c r="A838" s="339"/>
      <c r="B838" s="339"/>
      <c r="C838" s="339"/>
      <c r="D838" s="340"/>
      <c r="E838" s="343"/>
      <c r="F838" s="339"/>
      <c r="G838" s="339"/>
      <c r="H838" s="339"/>
      <c r="I838" s="339"/>
      <c r="J838" s="339"/>
      <c r="K838" s="339"/>
      <c r="L838" s="339"/>
    </row>
    <row r="839" spans="1:12" s="268" customFormat="1" ht="12" x14ac:dyDescent="0.2">
      <c r="A839" s="339"/>
      <c r="B839" s="339"/>
      <c r="C839" s="339"/>
      <c r="D839" s="340"/>
      <c r="E839" s="343"/>
      <c r="F839" s="339"/>
      <c r="G839" s="339"/>
      <c r="H839" s="339"/>
      <c r="I839" s="339"/>
      <c r="J839" s="339"/>
      <c r="K839" s="339"/>
      <c r="L839" s="339"/>
    </row>
    <row r="840" spans="1:12" s="268" customFormat="1" ht="12" x14ac:dyDescent="0.2">
      <c r="A840" s="339"/>
      <c r="B840" s="339"/>
      <c r="C840" s="339"/>
      <c r="D840" s="340"/>
      <c r="E840" s="343"/>
      <c r="F840" s="339"/>
      <c r="G840" s="339"/>
      <c r="H840" s="339"/>
      <c r="I840" s="339"/>
      <c r="J840" s="339"/>
      <c r="K840" s="339"/>
      <c r="L840" s="339"/>
    </row>
    <row r="841" spans="1:12" s="268" customFormat="1" ht="12" x14ac:dyDescent="0.2">
      <c r="A841" s="339"/>
      <c r="B841" s="339"/>
      <c r="C841" s="339"/>
      <c r="D841" s="340"/>
      <c r="E841" s="343"/>
      <c r="F841" s="339"/>
      <c r="G841" s="339"/>
      <c r="H841" s="339"/>
      <c r="I841" s="339"/>
      <c r="J841" s="339"/>
      <c r="K841" s="339"/>
      <c r="L841" s="339"/>
    </row>
    <row r="842" spans="1:12" s="268" customFormat="1" ht="12" x14ac:dyDescent="0.2">
      <c r="A842" s="339"/>
      <c r="B842" s="339"/>
      <c r="C842" s="339"/>
      <c r="D842" s="340"/>
      <c r="E842" s="343"/>
      <c r="F842" s="339"/>
      <c r="G842" s="339"/>
      <c r="H842" s="339"/>
      <c r="I842" s="339"/>
      <c r="J842" s="339"/>
      <c r="K842" s="339"/>
      <c r="L842" s="339"/>
    </row>
    <row r="843" spans="1:12" s="268" customFormat="1" ht="12" x14ac:dyDescent="0.2">
      <c r="A843" s="339"/>
      <c r="B843" s="339"/>
      <c r="C843" s="339"/>
      <c r="D843" s="340"/>
      <c r="E843" s="343"/>
      <c r="F843" s="339"/>
      <c r="G843" s="339"/>
      <c r="H843" s="339"/>
      <c r="I843" s="339"/>
      <c r="J843" s="339"/>
      <c r="K843" s="339"/>
      <c r="L843" s="339"/>
    </row>
    <row r="844" spans="1:12" s="268" customFormat="1" ht="12" x14ac:dyDescent="0.2">
      <c r="A844" s="339"/>
      <c r="B844" s="339"/>
      <c r="C844" s="339"/>
      <c r="D844" s="340"/>
      <c r="E844" s="343"/>
      <c r="F844" s="339"/>
      <c r="G844" s="339"/>
      <c r="H844" s="339"/>
      <c r="I844" s="339"/>
      <c r="J844" s="339"/>
      <c r="K844" s="339"/>
      <c r="L844" s="339"/>
    </row>
    <row r="845" spans="1:12" s="268" customFormat="1" ht="12" x14ac:dyDescent="0.2">
      <c r="A845" s="339"/>
      <c r="B845" s="339"/>
      <c r="C845" s="339"/>
      <c r="D845" s="340"/>
      <c r="E845" s="343"/>
      <c r="F845" s="339"/>
      <c r="G845" s="339"/>
      <c r="H845" s="339"/>
      <c r="I845" s="339"/>
      <c r="J845" s="339"/>
      <c r="K845" s="339"/>
      <c r="L845" s="339"/>
    </row>
    <row r="846" spans="1:12" s="268" customFormat="1" ht="12" x14ac:dyDescent="0.2">
      <c r="A846" s="339"/>
      <c r="B846" s="339"/>
      <c r="C846" s="339"/>
      <c r="D846" s="340"/>
      <c r="E846" s="343"/>
      <c r="F846" s="339"/>
      <c r="G846" s="339"/>
      <c r="H846" s="339"/>
      <c r="I846" s="339"/>
      <c r="J846" s="339"/>
      <c r="K846" s="339"/>
      <c r="L846" s="339"/>
    </row>
    <row r="847" spans="1:12" s="268" customFormat="1" ht="12" x14ac:dyDescent="0.2">
      <c r="A847" s="339"/>
      <c r="B847" s="339"/>
      <c r="C847" s="339"/>
      <c r="D847" s="340"/>
      <c r="E847" s="343"/>
      <c r="F847" s="339"/>
      <c r="G847" s="339"/>
      <c r="H847" s="339"/>
      <c r="I847" s="339"/>
      <c r="J847" s="339"/>
      <c r="K847" s="339"/>
      <c r="L847" s="339"/>
    </row>
    <row r="848" spans="1:12" s="268" customFormat="1" ht="12" x14ac:dyDescent="0.2">
      <c r="A848" s="339"/>
      <c r="B848" s="339"/>
      <c r="C848" s="339"/>
      <c r="D848" s="340"/>
      <c r="E848" s="343"/>
      <c r="F848" s="339"/>
      <c r="G848" s="339"/>
      <c r="H848" s="339"/>
      <c r="I848" s="339"/>
      <c r="J848" s="339"/>
      <c r="K848" s="339"/>
      <c r="L848" s="339"/>
    </row>
    <row r="849" spans="1:12" s="268" customFormat="1" ht="12" x14ac:dyDescent="0.2">
      <c r="A849" s="339"/>
      <c r="B849" s="339"/>
      <c r="C849" s="339"/>
      <c r="D849" s="340"/>
      <c r="E849" s="343"/>
      <c r="F849" s="339"/>
      <c r="G849" s="339"/>
      <c r="H849" s="339"/>
      <c r="I849" s="339"/>
      <c r="J849" s="339"/>
      <c r="K849" s="339"/>
      <c r="L849" s="339"/>
    </row>
    <row r="850" spans="1:12" s="268" customFormat="1" ht="12" x14ac:dyDescent="0.2">
      <c r="A850" s="339"/>
      <c r="B850" s="339"/>
      <c r="C850" s="339"/>
      <c r="D850" s="340"/>
      <c r="E850" s="343"/>
      <c r="F850" s="339"/>
      <c r="G850" s="339"/>
      <c r="H850" s="339"/>
      <c r="I850" s="339"/>
      <c r="J850" s="339"/>
      <c r="K850" s="339"/>
      <c r="L850" s="339"/>
    </row>
    <row r="851" spans="1:12" s="268" customFormat="1" ht="12" x14ac:dyDescent="0.2">
      <c r="A851" s="339"/>
      <c r="B851" s="339"/>
      <c r="C851" s="339"/>
      <c r="D851" s="340"/>
      <c r="E851" s="343"/>
      <c r="F851" s="339"/>
      <c r="G851" s="339"/>
      <c r="H851" s="339"/>
      <c r="I851" s="339"/>
      <c r="J851" s="339"/>
      <c r="K851" s="339"/>
      <c r="L851" s="339"/>
    </row>
    <row r="852" spans="1:12" s="268" customFormat="1" ht="12" x14ac:dyDescent="0.2">
      <c r="A852" s="339"/>
      <c r="B852" s="339"/>
      <c r="C852" s="339"/>
      <c r="D852" s="340"/>
      <c r="E852" s="343"/>
      <c r="F852" s="339"/>
      <c r="G852" s="339"/>
      <c r="H852" s="339"/>
      <c r="I852" s="339"/>
      <c r="J852" s="339"/>
      <c r="K852" s="339"/>
      <c r="L852" s="339"/>
    </row>
    <row r="853" spans="1:12" s="268" customFormat="1" ht="12" x14ac:dyDescent="0.2">
      <c r="A853" s="339"/>
      <c r="B853" s="339"/>
      <c r="C853" s="339"/>
      <c r="D853" s="340"/>
      <c r="E853" s="343"/>
      <c r="F853" s="339"/>
      <c r="G853" s="339"/>
      <c r="H853" s="339"/>
      <c r="I853" s="339"/>
      <c r="J853" s="339"/>
      <c r="K853" s="339"/>
      <c r="L853" s="339"/>
    </row>
    <row r="854" spans="1:12" s="268" customFormat="1" ht="12" x14ac:dyDescent="0.2">
      <c r="A854" s="339"/>
      <c r="B854" s="339"/>
      <c r="C854" s="339"/>
      <c r="D854" s="340"/>
      <c r="E854" s="343"/>
      <c r="F854" s="339"/>
      <c r="G854" s="339"/>
      <c r="H854" s="339"/>
      <c r="I854" s="339"/>
      <c r="J854" s="339"/>
      <c r="K854" s="339"/>
      <c r="L854" s="339"/>
    </row>
    <row r="855" spans="1:12" s="268" customFormat="1" ht="12" x14ac:dyDescent="0.2">
      <c r="A855" s="339"/>
      <c r="B855" s="339"/>
      <c r="C855" s="339"/>
      <c r="D855" s="340"/>
      <c r="E855" s="343"/>
      <c r="F855" s="339"/>
      <c r="G855" s="339"/>
      <c r="H855" s="339"/>
      <c r="I855" s="339"/>
      <c r="J855" s="339"/>
      <c r="K855" s="339"/>
      <c r="L855" s="339"/>
    </row>
    <row r="856" spans="1:12" s="268" customFormat="1" ht="12" x14ac:dyDescent="0.2">
      <c r="A856" s="339"/>
      <c r="B856" s="339"/>
      <c r="C856" s="339"/>
      <c r="D856" s="340"/>
      <c r="E856" s="343"/>
      <c r="F856" s="339"/>
      <c r="G856" s="339"/>
      <c r="H856" s="339"/>
      <c r="I856" s="339"/>
      <c r="J856" s="339"/>
      <c r="K856" s="339"/>
      <c r="L856" s="339"/>
    </row>
    <row r="857" spans="1:12" s="268" customFormat="1" ht="12" x14ac:dyDescent="0.2">
      <c r="A857" s="339"/>
      <c r="B857" s="339"/>
      <c r="C857" s="339"/>
      <c r="D857" s="340"/>
      <c r="E857" s="343"/>
      <c r="F857" s="339"/>
      <c r="G857" s="339"/>
      <c r="H857" s="339"/>
      <c r="I857" s="339"/>
      <c r="J857" s="339"/>
      <c r="K857" s="339"/>
      <c r="L857" s="339"/>
    </row>
    <row r="858" spans="1:12" s="268" customFormat="1" ht="12" x14ac:dyDescent="0.2">
      <c r="A858" s="339"/>
      <c r="B858" s="339"/>
      <c r="C858" s="339"/>
      <c r="D858" s="340"/>
      <c r="E858" s="343"/>
      <c r="F858" s="339"/>
      <c r="G858" s="339"/>
      <c r="H858" s="339"/>
      <c r="I858" s="339"/>
      <c r="J858" s="339"/>
      <c r="K858" s="339"/>
      <c r="L858" s="339"/>
    </row>
    <row r="859" spans="1:12" s="268" customFormat="1" ht="12" x14ac:dyDescent="0.2">
      <c r="A859" s="339"/>
      <c r="B859" s="339"/>
      <c r="C859" s="339"/>
      <c r="D859" s="340"/>
      <c r="E859" s="343"/>
      <c r="F859" s="339"/>
      <c r="G859" s="339"/>
      <c r="H859" s="339"/>
      <c r="I859" s="339"/>
      <c r="J859" s="339"/>
      <c r="K859" s="339"/>
      <c r="L859" s="339"/>
    </row>
    <row r="860" spans="1:12" s="268" customFormat="1" ht="12" x14ac:dyDescent="0.2">
      <c r="A860" s="339"/>
      <c r="B860" s="339"/>
      <c r="C860" s="339"/>
      <c r="D860" s="340"/>
      <c r="E860" s="343"/>
      <c r="F860" s="339"/>
      <c r="G860" s="339"/>
      <c r="H860" s="339"/>
      <c r="I860" s="339"/>
      <c r="J860" s="339"/>
      <c r="K860" s="339"/>
      <c r="L860" s="339"/>
    </row>
    <row r="861" spans="1:12" s="268" customFormat="1" ht="12" x14ac:dyDescent="0.2">
      <c r="A861" s="339"/>
      <c r="B861" s="339"/>
      <c r="C861" s="339"/>
      <c r="D861" s="340"/>
      <c r="E861" s="343"/>
      <c r="F861" s="339"/>
      <c r="G861" s="339"/>
      <c r="H861" s="339"/>
      <c r="I861" s="339"/>
      <c r="J861" s="339"/>
      <c r="K861" s="339"/>
      <c r="L861" s="339"/>
    </row>
    <row r="862" spans="1:12" s="268" customFormat="1" ht="12" x14ac:dyDescent="0.2">
      <c r="A862" s="339"/>
      <c r="B862" s="339"/>
      <c r="C862" s="339"/>
      <c r="D862" s="340"/>
      <c r="E862" s="343"/>
      <c r="F862" s="339"/>
      <c r="G862" s="339"/>
      <c r="H862" s="339"/>
      <c r="I862" s="339"/>
      <c r="J862" s="339"/>
      <c r="K862" s="339"/>
      <c r="L862" s="339"/>
    </row>
    <row r="863" spans="1:12" s="268" customFormat="1" ht="12" x14ac:dyDescent="0.2">
      <c r="A863" s="339"/>
      <c r="B863" s="339"/>
      <c r="C863" s="339"/>
      <c r="D863" s="340"/>
      <c r="E863" s="343"/>
      <c r="F863" s="339"/>
      <c r="G863" s="339"/>
      <c r="H863" s="339"/>
      <c r="I863" s="339"/>
      <c r="J863" s="339"/>
      <c r="K863" s="339"/>
      <c r="L863" s="339"/>
    </row>
    <row r="864" spans="1:12" s="268" customFormat="1" ht="12" x14ac:dyDescent="0.2">
      <c r="A864" s="339"/>
      <c r="B864" s="339"/>
      <c r="C864" s="339"/>
      <c r="D864" s="340"/>
      <c r="E864" s="343"/>
      <c r="F864" s="339"/>
      <c r="G864" s="339"/>
      <c r="H864" s="339"/>
      <c r="I864" s="339"/>
      <c r="J864" s="339"/>
      <c r="K864" s="339"/>
      <c r="L864" s="339"/>
    </row>
    <row r="865" spans="1:12" s="268" customFormat="1" ht="12" x14ac:dyDescent="0.2">
      <c r="A865" s="339"/>
      <c r="B865" s="339"/>
      <c r="C865" s="339"/>
      <c r="D865" s="340"/>
      <c r="E865" s="343"/>
      <c r="F865" s="339"/>
      <c r="G865" s="339"/>
      <c r="H865" s="339"/>
      <c r="I865" s="339"/>
      <c r="J865" s="339"/>
      <c r="K865" s="339"/>
      <c r="L865" s="339"/>
    </row>
    <row r="866" spans="1:12" s="268" customFormat="1" ht="12" x14ac:dyDescent="0.2">
      <c r="A866" s="339"/>
      <c r="B866" s="339"/>
      <c r="C866" s="339"/>
      <c r="D866" s="340"/>
      <c r="E866" s="343"/>
      <c r="F866" s="339"/>
      <c r="G866" s="339"/>
      <c r="H866" s="339"/>
      <c r="I866" s="339"/>
      <c r="J866" s="339"/>
      <c r="K866" s="339"/>
      <c r="L866" s="339"/>
    </row>
    <row r="867" spans="1:12" s="268" customFormat="1" ht="12" x14ac:dyDescent="0.2">
      <c r="A867" s="339"/>
      <c r="B867" s="339"/>
      <c r="C867" s="339"/>
      <c r="D867" s="340"/>
      <c r="E867" s="343"/>
      <c r="F867" s="339"/>
      <c r="G867" s="339"/>
      <c r="H867" s="339"/>
      <c r="I867" s="339"/>
      <c r="J867" s="339"/>
      <c r="K867" s="339"/>
      <c r="L867" s="339"/>
    </row>
    <row r="868" spans="1:12" s="268" customFormat="1" ht="12" x14ac:dyDescent="0.2">
      <c r="A868" s="339"/>
      <c r="B868" s="339"/>
      <c r="C868" s="339"/>
      <c r="D868" s="340"/>
      <c r="E868" s="343"/>
      <c r="F868" s="339"/>
      <c r="G868" s="339"/>
      <c r="H868" s="339"/>
      <c r="I868" s="339"/>
      <c r="J868" s="339"/>
      <c r="K868" s="339"/>
      <c r="L868" s="339"/>
    </row>
    <row r="869" spans="1:12" s="268" customFormat="1" ht="12" x14ac:dyDescent="0.2">
      <c r="A869" s="339"/>
      <c r="B869" s="339"/>
      <c r="C869" s="339"/>
      <c r="D869" s="340"/>
      <c r="E869" s="343"/>
      <c r="F869" s="339"/>
      <c r="G869" s="339"/>
      <c r="H869" s="339"/>
      <c r="I869" s="339"/>
      <c r="J869" s="339"/>
      <c r="K869" s="339"/>
      <c r="L869" s="339"/>
    </row>
    <row r="870" spans="1:12" s="268" customFormat="1" ht="12" x14ac:dyDescent="0.2">
      <c r="A870" s="339"/>
      <c r="B870" s="339"/>
      <c r="C870" s="339"/>
      <c r="D870" s="340"/>
      <c r="E870" s="343"/>
      <c r="F870" s="339"/>
      <c r="G870" s="339"/>
      <c r="H870" s="339"/>
      <c r="I870" s="339"/>
      <c r="J870" s="339"/>
      <c r="K870" s="339"/>
      <c r="L870" s="339"/>
    </row>
    <row r="871" spans="1:12" s="268" customFormat="1" ht="12" x14ac:dyDescent="0.2">
      <c r="A871" s="339"/>
      <c r="B871" s="339"/>
      <c r="C871" s="339"/>
      <c r="D871" s="340"/>
      <c r="E871" s="343"/>
      <c r="F871" s="339"/>
      <c r="G871" s="339"/>
      <c r="H871" s="339"/>
      <c r="I871" s="339"/>
      <c r="J871" s="339"/>
      <c r="K871" s="339"/>
      <c r="L871" s="339"/>
    </row>
    <row r="872" spans="1:12" s="268" customFormat="1" ht="12" x14ac:dyDescent="0.2">
      <c r="A872" s="339"/>
      <c r="B872" s="339"/>
      <c r="C872" s="339"/>
      <c r="D872" s="340"/>
      <c r="E872" s="343"/>
      <c r="F872" s="339"/>
      <c r="G872" s="339"/>
      <c r="H872" s="339"/>
      <c r="I872" s="339"/>
      <c r="J872" s="339"/>
      <c r="K872" s="339"/>
      <c r="L872" s="339"/>
    </row>
    <row r="873" spans="1:12" s="268" customFormat="1" ht="12" x14ac:dyDescent="0.2">
      <c r="A873" s="339"/>
      <c r="B873" s="339"/>
      <c r="C873" s="339"/>
      <c r="D873" s="340"/>
      <c r="E873" s="343"/>
      <c r="F873" s="339"/>
      <c r="G873" s="339"/>
      <c r="H873" s="339"/>
      <c r="I873" s="339"/>
      <c r="J873" s="339"/>
      <c r="K873" s="339"/>
      <c r="L873" s="339"/>
    </row>
    <row r="874" spans="1:12" s="268" customFormat="1" ht="12" x14ac:dyDescent="0.2">
      <c r="A874" s="339"/>
      <c r="B874" s="339"/>
      <c r="C874" s="339"/>
      <c r="D874" s="340"/>
      <c r="E874" s="343"/>
      <c r="F874" s="339"/>
      <c r="G874" s="339"/>
      <c r="H874" s="339"/>
      <c r="I874" s="339"/>
      <c r="J874" s="339"/>
      <c r="K874" s="339"/>
      <c r="L874" s="339"/>
    </row>
    <row r="875" spans="1:12" s="268" customFormat="1" ht="12" x14ac:dyDescent="0.2">
      <c r="A875" s="339"/>
      <c r="B875" s="339"/>
      <c r="C875" s="339"/>
      <c r="D875" s="340"/>
      <c r="E875" s="343"/>
      <c r="F875" s="339"/>
      <c r="G875" s="339"/>
      <c r="H875" s="339"/>
      <c r="I875" s="339"/>
      <c r="J875" s="339"/>
      <c r="K875" s="339"/>
      <c r="L875" s="339"/>
    </row>
    <row r="876" spans="1:12" s="268" customFormat="1" ht="12" x14ac:dyDescent="0.2">
      <c r="A876" s="339"/>
      <c r="B876" s="339"/>
      <c r="C876" s="339"/>
      <c r="D876" s="340"/>
      <c r="E876" s="343"/>
      <c r="F876" s="339"/>
      <c r="G876" s="339"/>
      <c r="H876" s="339"/>
      <c r="I876" s="339"/>
      <c r="J876" s="339"/>
      <c r="K876" s="339"/>
      <c r="L876" s="339"/>
    </row>
    <row r="877" spans="1:12" s="268" customFormat="1" ht="12" x14ac:dyDescent="0.2">
      <c r="A877" s="339"/>
      <c r="B877" s="339"/>
      <c r="C877" s="339"/>
      <c r="D877" s="340"/>
      <c r="E877" s="343"/>
      <c r="F877" s="339"/>
      <c r="G877" s="339"/>
      <c r="H877" s="339"/>
      <c r="I877" s="339"/>
      <c r="J877" s="339"/>
      <c r="K877" s="339"/>
      <c r="L877" s="339"/>
    </row>
    <row r="878" spans="1:12" s="268" customFormat="1" ht="12" x14ac:dyDescent="0.2">
      <c r="A878" s="339"/>
      <c r="B878" s="339"/>
      <c r="C878" s="339"/>
      <c r="D878" s="340"/>
      <c r="E878" s="343"/>
      <c r="F878" s="339"/>
      <c r="G878" s="339"/>
      <c r="H878" s="339"/>
      <c r="I878" s="339"/>
      <c r="J878" s="339"/>
      <c r="K878" s="339"/>
      <c r="L878" s="339"/>
    </row>
    <row r="879" spans="1:12" s="268" customFormat="1" ht="12" x14ac:dyDescent="0.2">
      <c r="A879" s="339"/>
      <c r="B879" s="339"/>
      <c r="C879" s="339"/>
      <c r="D879" s="340"/>
      <c r="E879" s="343"/>
      <c r="F879" s="339"/>
      <c r="G879" s="339"/>
      <c r="H879" s="339"/>
      <c r="I879" s="339"/>
      <c r="J879" s="339"/>
      <c r="K879" s="339"/>
      <c r="L879" s="339"/>
    </row>
    <row r="880" spans="1:12" s="268" customFormat="1" ht="12" x14ac:dyDescent="0.2">
      <c r="A880" s="339"/>
      <c r="B880" s="339"/>
      <c r="C880" s="339"/>
      <c r="D880" s="340"/>
      <c r="E880" s="343"/>
      <c r="F880" s="339"/>
      <c r="G880" s="339"/>
      <c r="H880" s="339"/>
      <c r="I880" s="339"/>
      <c r="J880" s="339"/>
      <c r="K880" s="339"/>
      <c r="L880" s="339"/>
    </row>
    <row r="881" spans="1:12" s="268" customFormat="1" ht="12" x14ac:dyDescent="0.2">
      <c r="A881" s="339"/>
      <c r="B881" s="339"/>
      <c r="C881" s="339"/>
      <c r="D881" s="340"/>
      <c r="E881" s="343"/>
      <c r="F881" s="339"/>
      <c r="G881" s="339"/>
      <c r="H881" s="339"/>
      <c r="I881" s="339"/>
      <c r="J881" s="339"/>
      <c r="K881" s="339"/>
      <c r="L881" s="339"/>
    </row>
    <row r="882" spans="1:12" s="268" customFormat="1" ht="12" x14ac:dyDescent="0.2">
      <c r="A882" s="339"/>
      <c r="B882" s="339"/>
      <c r="C882" s="339"/>
      <c r="D882" s="340"/>
      <c r="E882" s="343"/>
      <c r="F882" s="339"/>
      <c r="G882" s="339"/>
      <c r="H882" s="339"/>
      <c r="I882" s="339"/>
      <c r="J882" s="339"/>
      <c r="K882" s="339"/>
      <c r="L882" s="339"/>
    </row>
    <row r="883" spans="1:12" s="268" customFormat="1" ht="12" x14ac:dyDescent="0.2">
      <c r="A883" s="339"/>
      <c r="B883" s="339"/>
      <c r="C883" s="339"/>
      <c r="D883" s="340"/>
      <c r="E883" s="343"/>
      <c r="F883" s="339"/>
      <c r="G883" s="339"/>
      <c r="H883" s="339"/>
      <c r="I883" s="339"/>
      <c r="J883" s="339"/>
      <c r="K883" s="339"/>
      <c r="L883" s="339"/>
    </row>
    <row r="884" spans="1:12" s="268" customFormat="1" ht="12" x14ac:dyDescent="0.2">
      <c r="A884" s="339"/>
      <c r="B884" s="339"/>
      <c r="C884" s="339"/>
      <c r="D884" s="340"/>
      <c r="E884" s="343"/>
      <c r="F884" s="339"/>
      <c r="G884" s="339"/>
      <c r="H884" s="339"/>
      <c r="I884" s="339"/>
      <c r="J884" s="339"/>
      <c r="K884" s="339"/>
      <c r="L884" s="339"/>
    </row>
    <row r="885" spans="1:12" s="268" customFormat="1" ht="12" x14ac:dyDescent="0.2">
      <c r="A885" s="339"/>
      <c r="B885" s="339"/>
      <c r="C885" s="339"/>
      <c r="D885" s="340"/>
      <c r="E885" s="343"/>
      <c r="F885" s="339"/>
      <c r="G885" s="339"/>
      <c r="H885" s="339"/>
      <c r="I885" s="339"/>
      <c r="J885" s="339"/>
      <c r="K885" s="339"/>
      <c r="L885" s="339"/>
    </row>
    <row r="886" spans="1:12" s="268" customFormat="1" ht="12" x14ac:dyDescent="0.2">
      <c r="A886" s="339"/>
      <c r="B886" s="339"/>
      <c r="C886" s="339"/>
      <c r="D886" s="340"/>
      <c r="E886" s="343"/>
      <c r="F886" s="339"/>
      <c r="G886" s="339"/>
      <c r="H886" s="339"/>
      <c r="I886" s="339"/>
      <c r="J886" s="339"/>
      <c r="K886" s="339"/>
      <c r="L886" s="339"/>
    </row>
    <row r="887" spans="1:12" s="268" customFormat="1" ht="12" x14ac:dyDescent="0.2">
      <c r="A887" s="339"/>
      <c r="B887" s="339"/>
      <c r="C887" s="339"/>
      <c r="D887" s="340"/>
      <c r="E887" s="343"/>
      <c r="F887" s="339"/>
      <c r="G887" s="339"/>
      <c r="H887" s="339"/>
      <c r="I887" s="339"/>
      <c r="J887" s="339"/>
      <c r="K887" s="339"/>
      <c r="L887" s="339"/>
    </row>
    <row r="888" spans="1:12" s="268" customFormat="1" ht="12" x14ac:dyDescent="0.2">
      <c r="A888" s="339"/>
      <c r="B888" s="339"/>
      <c r="C888" s="339"/>
      <c r="D888" s="340"/>
      <c r="E888" s="343"/>
      <c r="F888" s="339"/>
      <c r="G888" s="339"/>
      <c r="H888" s="339"/>
      <c r="I888" s="339"/>
      <c r="J888" s="339"/>
      <c r="K888" s="339"/>
      <c r="L888" s="339"/>
    </row>
    <row r="889" spans="1:12" s="268" customFormat="1" ht="12" x14ac:dyDescent="0.2">
      <c r="A889" s="339"/>
      <c r="B889" s="339"/>
      <c r="C889" s="339"/>
      <c r="D889" s="340"/>
      <c r="E889" s="343"/>
      <c r="F889" s="339"/>
      <c r="G889" s="339"/>
      <c r="H889" s="339"/>
      <c r="I889" s="339"/>
      <c r="J889" s="339"/>
      <c r="K889" s="339"/>
      <c r="L889" s="339"/>
    </row>
    <row r="890" spans="1:12" s="268" customFormat="1" ht="12" x14ac:dyDescent="0.2">
      <c r="A890" s="339"/>
      <c r="B890" s="339"/>
      <c r="C890" s="339"/>
      <c r="D890" s="340"/>
      <c r="E890" s="343"/>
      <c r="F890" s="339"/>
      <c r="G890" s="339"/>
      <c r="H890" s="339"/>
      <c r="I890" s="339"/>
      <c r="J890" s="339"/>
      <c r="K890" s="339"/>
      <c r="L890" s="339"/>
    </row>
    <row r="891" spans="1:12" s="268" customFormat="1" ht="12" x14ac:dyDescent="0.2">
      <c r="A891" s="339"/>
      <c r="B891" s="339"/>
      <c r="C891" s="339"/>
      <c r="D891" s="340"/>
      <c r="E891" s="343"/>
      <c r="F891" s="339"/>
      <c r="G891" s="339"/>
      <c r="H891" s="339"/>
      <c r="I891" s="339"/>
      <c r="J891" s="339"/>
      <c r="K891" s="339"/>
      <c r="L891" s="339"/>
    </row>
    <row r="892" spans="1:12" s="268" customFormat="1" ht="12" x14ac:dyDescent="0.2">
      <c r="A892" s="339"/>
      <c r="B892" s="339"/>
      <c r="C892" s="339"/>
      <c r="D892" s="340"/>
      <c r="E892" s="343"/>
      <c r="F892" s="339"/>
      <c r="G892" s="339"/>
      <c r="H892" s="339"/>
      <c r="I892" s="339"/>
      <c r="J892" s="339"/>
      <c r="K892" s="339"/>
      <c r="L892" s="339"/>
    </row>
    <row r="893" spans="1:12" s="268" customFormat="1" ht="12" x14ac:dyDescent="0.2">
      <c r="A893" s="339"/>
      <c r="B893" s="339"/>
      <c r="C893" s="339"/>
      <c r="D893" s="340"/>
      <c r="E893" s="343"/>
      <c r="F893" s="339"/>
      <c r="G893" s="339"/>
      <c r="H893" s="339"/>
      <c r="I893" s="339"/>
      <c r="J893" s="339"/>
      <c r="K893" s="339"/>
      <c r="L893" s="339"/>
    </row>
    <row r="894" spans="1:12" s="268" customFormat="1" ht="12" x14ac:dyDescent="0.2">
      <c r="A894" s="339"/>
      <c r="B894" s="339"/>
      <c r="C894" s="339"/>
      <c r="D894" s="340"/>
      <c r="E894" s="343"/>
      <c r="F894" s="339"/>
      <c r="G894" s="339"/>
      <c r="H894" s="339"/>
      <c r="I894" s="339"/>
      <c r="J894" s="339"/>
      <c r="K894" s="339"/>
      <c r="L894" s="339"/>
    </row>
    <row r="895" spans="1:12" s="268" customFormat="1" ht="12" x14ac:dyDescent="0.2">
      <c r="A895" s="339"/>
      <c r="B895" s="339"/>
      <c r="C895" s="339"/>
      <c r="D895" s="340"/>
      <c r="E895" s="343"/>
      <c r="F895" s="339"/>
      <c r="G895" s="339"/>
      <c r="H895" s="339"/>
      <c r="I895" s="339"/>
      <c r="J895" s="339"/>
      <c r="K895" s="339"/>
      <c r="L895" s="339"/>
    </row>
    <row r="896" spans="1:12" s="268" customFormat="1" ht="12" x14ac:dyDescent="0.2">
      <c r="A896" s="339"/>
      <c r="B896" s="339"/>
      <c r="C896" s="339"/>
      <c r="D896" s="340"/>
      <c r="E896" s="343"/>
      <c r="F896" s="339"/>
      <c r="G896" s="339"/>
      <c r="H896" s="339"/>
      <c r="I896" s="339"/>
      <c r="J896" s="339"/>
      <c r="K896" s="339"/>
      <c r="L896" s="339"/>
    </row>
    <row r="897" spans="1:12" s="268" customFormat="1" ht="12" x14ac:dyDescent="0.2">
      <c r="A897" s="339"/>
      <c r="B897" s="339"/>
      <c r="C897" s="339"/>
      <c r="D897" s="340"/>
      <c r="E897" s="343"/>
      <c r="F897" s="339"/>
      <c r="G897" s="339"/>
      <c r="H897" s="339"/>
      <c r="I897" s="339"/>
      <c r="J897" s="339"/>
      <c r="K897" s="339"/>
      <c r="L897" s="339"/>
    </row>
    <row r="898" spans="1:12" s="268" customFormat="1" ht="12" x14ac:dyDescent="0.2">
      <c r="A898" s="339"/>
      <c r="B898" s="339"/>
      <c r="C898" s="339"/>
      <c r="D898" s="340"/>
      <c r="E898" s="343"/>
      <c r="F898" s="339"/>
      <c r="G898" s="339"/>
      <c r="H898" s="339"/>
      <c r="I898" s="339"/>
      <c r="J898" s="339"/>
      <c r="K898" s="339"/>
      <c r="L898" s="339"/>
    </row>
    <row r="899" spans="1:12" s="268" customFormat="1" ht="12" x14ac:dyDescent="0.2">
      <c r="A899" s="339"/>
      <c r="B899" s="339"/>
      <c r="C899" s="339"/>
      <c r="D899" s="340"/>
      <c r="E899" s="343"/>
      <c r="F899" s="339"/>
      <c r="G899" s="339"/>
      <c r="H899" s="339"/>
      <c r="I899" s="339"/>
      <c r="J899" s="339"/>
      <c r="K899" s="339"/>
      <c r="L899" s="339"/>
    </row>
    <row r="900" spans="1:12" s="268" customFormat="1" ht="12" x14ac:dyDescent="0.2">
      <c r="A900" s="339"/>
      <c r="B900" s="339"/>
      <c r="C900" s="339"/>
      <c r="D900" s="340"/>
      <c r="E900" s="343"/>
      <c r="F900" s="339"/>
      <c r="G900" s="339"/>
      <c r="H900" s="339"/>
      <c r="I900" s="339"/>
      <c r="J900" s="339"/>
      <c r="K900" s="339"/>
      <c r="L900" s="339"/>
    </row>
    <row r="901" spans="1:12" s="268" customFormat="1" ht="12" x14ac:dyDescent="0.2">
      <c r="A901" s="339"/>
      <c r="B901" s="339"/>
      <c r="C901" s="339"/>
      <c r="D901" s="340"/>
      <c r="E901" s="343"/>
      <c r="F901" s="339"/>
      <c r="G901" s="339"/>
      <c r="H901" s="339"/>
      <c r="I901" s="339"/>
      <c r="J901" s="339"/>
      <c r="K901" s="339"/>
      <c r="L901" s="339"/>
    </row>
    <row r="902" spans="1:12" s="268" customFormat="1" ht="12" x14ac:dyDescent="0.2">
      <c r="A902" s="339"/>
      <c r="B902" s="339"/>
      <c r="C902" s="339"/>
      <c r="D902" s="340"/>
      <c r="E902" s="343"/>
      <c r="F902" s="339"/>
      <c r="G902" s="339"/>
      <c r="H902" s="339"/>
      <c r="I902" s="339"/>
      <c r="J902" s="339"/>
      <c r="K902" s="339"/>
      <c r="L902" s="339"/>
    </row>
    <row r="903" spans="1:12" s="268" customFormat="1" ht="12" x14ac:dyDescent="0.2">
      <c r="A903" s="339"/>
      <c r="B903" s="339"/>
      <c r="C903" s="339"/>
      <c r="D903" s="340"/>
      <c r="E903" s="343"/>
      <c r="F903" s="339"/>
      <c r="G903" s="339"/>
      <c r="H903" s="339"/>
      <c r="I903" s="339"/>
      <c r="J903" s="339"/>
      <c r="K903" s="339"/>
      <c r="L903" s="339"/>
    </row>
    <row r="904" spans="1:12" s="268" customFormat="1" ht="12" x14ac:dyDescent="0.2">
      <c r="A904" s="339"/>
      <c r="B904" s="339"/>
      <c r="C904" s="339"/>
      <c r="D904" s="340"/>
      <c r="E904" s="343"/>
      <c r="F904" s="339"/>
      <c r="G904" s="339"/>
      <c r="H904" s="339"/>
      <c r="I904" s="339"/>
      <c r="J904" s="339"/>
      <c r="K904" s="339"/>
      <c r="L904" s="339"/>
    </row>
    <row r="905" spans="1:12" s="268" customFormat="1" ht="12" x14ac:dyDescent="0.2">
      <c r="A905" s="339"/>
      <c r="B905" s="339"/>
      <c r="C905" s="339"/>
      <c r="D905" s="340"/>
      <c r="E905" s="343"/>
      <c r="F905" s="339"/>
      <c r="G905" s="339"/>
      <c r="H905" s="339"/>
      <c r="I905" s="339"/>
      <c r="J905" s="339"/>
      <c r="K905" s="339"/>
      <c r="L905" s="339"/>
    </row>
    <row r="906" spans="1:12" s="268" customFormat="1" ht="12" x14ac:dyDescent="0.2">
      <c r="A906" s="339"/>
      <c r="B906" s="339"/>
      <c r="C906" s="339"/>
      <c r="D906" s="340"/>
      <c r="E906" s="343"/>
      <c r="F906" s="339"/>
      <c r="G906" s="339"/>
      <c r="H906" s="339"/>
      <c r="I906" s="339"/>
      <c r="J906" s="339"/>
      <c r="K906" s="339"/>
      <c r="L906" s="339"/>
    </row>
    <row r="907" spans="1:12" s="268" customFormat="1" ht="12" x14ac:dyDescent="0.2">
      <c r="A907" s="339"/>
      <c r="B907" s="339"/>
      <c r="C907" s="339"/>
      <c r="D907" s="340"/>
      <c r="E907" s="343"/>
      <c r="F907" s="339"/>
      <c r="G907" s="339"/>
      <c r="H907" s="339"/>
      <c r="I907" s="339"/>
      <c r="J907" s="339"/>
      <c r="K907" s="339"/>
      <c r="L907" s="339"/>
    </row>
    <row r="908" spans="1:12" s="268" customFormat="1" ht="12" x14ac:dyDescent="0.2">
      <c r="A908" s="339"/>
      <c r="B908" s="339"/>
      <c r="C908" s="339"/>
      <c r="D908" s="340"/>
      <c r="E908" s="343"/>
      <c r="F908" s="339"/>
      <c r="G908" s="339"/>
      <c r="H908" s="339"/>
      <c r="I908" s="339"/>
      <c r="J908" s="339"/>
      <c r="K908" s="339"/>
      <c r="L908" s="339"/>
    </row>
    <row r="909" spans="1:12" s="268" customFormat="1" ht="12" x14ac:dyDescent="0.2">
      <c r="A909" s="339"/>
      <c r="B909" s="339"/>
      <c r="C909" s="339"/>
      <c r="D909" s="340"/>
      <c r="E909" s="343"/>
      <c r="F909" s="339"/>
      <c r="G909" s="339"/>
      <c r="H909" s="339"/>
      <c r="I909" s="339"/>
      <c r="J909" s="339"/>
      <c r="K909" s="339"/>
      <c r="L909" s="339"/>
    </row>
    <row r="910" spans="1:12" s="268" customFormat="1" ht="12" x14ac:dyDescent="0.2">
      <c r="A910" s="339"/>
      <c r="B910" s="339"/>
      <c r="C910" s="339"/>
      <c r="D910" s="340"/>
      <c r="E910" s="343"/>
      <c r="F910" s="339"/>
      <c r="G910" s="339"/>
      <c r="H910" s="339"/>
      <c r="I910" s="339"/>
      <c r="J910" s="339"/>
      <c r="K910" s="339"/>
      <c r="L910" s="339"/>
    </row>
    <row r="911" spans="1:12" s="268" customFormat="1" ht="12" x14ac:dyDescent="0.2">
      <c r="A911" s="339"/>
      <c r="B911" s="339"/>
      <c r="C911" s="339"/>
      <c r="D911" s="340"/>
      <c r="E911" s="343"/>
      <c r="F911" s="339"/>
      <c r="G911" s="339"/>
      <c r="H911" s="339"/>
      <c r="I911" s="339"/>
      <c r="J911" s="339"/>
      <c r="K911" s="339"/>
      <c r="L911" s="339"/>
    </row>
    <row r="912" spans="1:12" s="268" customFormat="1" ht="12" x14ac:dyDescent="0.2">
      <c r="A912" s="339"/>
      <c r="B912" s="339"/>
      <c r="C912" s="339"/>
      <c r="D912" s="340"/>
      <c r="E912" s="343"/>
      <c r="F912" s="339"/>
      <c r="G912" s="339"/>
      <c r="H912" s="339"/>
      <c r="I912" s="339"/>
      <c r="J912" s="339"/>
      <c r="K912" s="339"/>
      <c r="L912" s="339"/>
    </row>
    <row r="913" spans="1:12" s="268" customFormat="1" ht="12" x14ac:dyDescent="0.2">
      <c r="A913" s="339"/>
      <c r="B913" s="339"/>
      <c r="C913" s="339"/>
      <c r="D913" s="340"/>
      <c r="E913" s="343"/>
      <c r="F913" s="339"/>
      <c r="G913" s="339"/>
      <c r="H913" s="339"/>
      <c r="I913" s="339"/>
      <c r="J913" s="339"/>
      <c r="K913" s="339"/>
      <c r="L913" s="339"/>
    </row>
    <row r="914" spans="1:12" s="268" customFormat="1" ht="12" x14ac:dyDescent="0.2">
      <c r="A914" s="339"/>
      <c r="B914" s="339"/>
      <c r="C914" s="339"/>
      <c r="D914" s="340"/>
      <c r="E914" s="343"/>
      <c r="F914" s="339"/>
      <c r="G914" s="339"/>
      <c r="H914" s="339"/>
      <c r="I914" s="339"/>
      <c r="J914" s="339"/>
      <c r="K914" s="339"/>
      <c r="L914" s="339"/>
    </row>
    <row r="915" spans="1:12" s="268" customFormat="1" ht="12" x14ac:dyDescent="0.2">
      <c r="A915" s="339"/>
      <c r="B915" s="339"/>
      <c r="C915" s="339"/>
      <c r="D915" s="340"/>
      <c r="E915" s="343"/>
      <c r="F915" s="339"/>
      <c r="G915" s="339"/>
      <c r="H915" s="339"/>
      <c r="I915" s="339"/>
      <c r="J915" s="339"/>
      <c r="K915" s="339"/>
      <c r="L915" s="339"/>
    </row>
    <row r="916" spans="1:12" s="268" customFormat="1" ht="12" x14ac:dyDescent="0.2">
      <c r="A916" s="339"/>
      <c r="B916" s="339"/>
      <c r="C916" s="339"/>
      <c r="D916" s="340"/>
      <c r="E916" s="343"/>
      <c r="F916" s="339"/>
      <c r="G916" s="339"/>
      <c r="H916" s="339"/>
      <c r="I916" s="339"/>
      <c r="J916" s="339"/>
      <c r="K916" s="339"/>
      <c r="L916" s="339"/>
    </row>
    <row r="917" spans="1:12" s="268" customFormat="1" ht="12" x14ac:dyDescent="0.2">
      <c r="A917" s="339"/>
      <c r="B917" s="339"/>
      <c r="C917" s="339"/>
      <c r="D917" s="340"/>
      <c r="E917" s="343"/>
      <c r="F917" s="339"/>
      <c r="G917" s="339"/>
      <c r="H917" s="339"/>
      <c r="I917" s="339"/>
      <c r="J917" s="339"/>
      <c r="K917" s="339"/>
      <c r="L917" s="339"/>
    </row>
    <row r="918" spans="1:12" s="268" customFormat="1" ht="12" x14ac:dyDescent="0.2">
      <c r="A918" s="339"/>
      <c r="B918" s="339"/>
      <c r="C918" s="339"/>
      <c r="D918" s="340"/>
      <c r="E918" s="343"/>
      <c r="F918" s="339"/>
      <c r="G918" s="339"/>
      <c r="H918" s="339"/>
      <c r="I918" s="339"/>
      <c r="J918" s="339"/>
      <c r="K918" s="339"/>
      <c r="L918" s="339"/>
    </row>
    <row r="919" spans="1:12" s="268" customFormat="1" ht="12" x14ac:dyDescent="0.2">
      <c r="A919" s="339"/>
      <c r="B919" s="339"/>
      <c r="C919" s="339"/>
      <c r="D919" s="340"/>
      <c r="E919" s="343"/>
      <c r="F919" s="339"/>
      <c r="G919" s="339"/>
      <c r="H919" s="339"/>
      <c r="I919" s="339"/>
      <c r="J919" s="339"/>
      <c r="K919" s="339"/>
      <c r="L919" s="339"/>
    </row>
    <row r="920" spans="1:12" s="268" customFormat="1" ht="12" x14ac:dyDescent="0.2">
      <c r="A920" s="339"/>
      <c r="B920" s="339"/>
      <c r="C920" s="339"/>
      <c r="D920" s="340"/>
      <c r="E920" s="343"/>
      <c r="F920" s="339"/>
      <c r="G920" s="339"/>
      <c r="H920" s="339"/>
      <c r="I920" s="339"/>
      <c r="J920" s="339"/>
      <c r="K920" s="339"/>
      <c r="L920" s="339"/>
    </row>
    <row r="921" spans="1:12" s="268" customFormat="1" ht="12" x14ac:dyDescent="0.2">
      <c r="A921" s="339"/>
      <c r="B921" s="339"/>
      <c r="C921" s="339"/>
      <c r="D921" s="340"/>
      <c r="E921" s="343"/>
      <c r="F921" s="339"/>
      <c r="G921" s="339"/>
      <c r="H921" s="339"/>
      <c r="I921" s="339"/>
      <c r="J921" s="339"/>
      <c r="K921" s="339"/>
      <c r="L921" s="339"/>
    </row>
    <row r="922" spans="1:12" s="268" customFormat="1" ht="12" x14ac:dyDescent="0.2">
      <c r="A922" s="339"/>
      <c r="B922" s="339"/>
      <c r="C922" s="339"/>
      <c r="D922" s="340"/>
      <c r="E922" s="343"/>
      <c r="F922" s="339"/>
      <c r="G922" s="339"/>
      <c r="H922" s="339"/>
      <c r="I922" s="339"/>
      <c r="J922" s="339"/>
      <c r="K922" s="339"/>
      <c r="L922" s="339"/>
    </row>
    <row r="923" spans="1:12" s="268" customFormat="1" ht="12" x14ac:dyDescent="0.2">
      <c r="A923" s="339"/>
      <c r="B923" s="339"/>
      <c r="C923" s="339"/>
      <c r="D923" s="340"/>
      <c r="E923" s="343"/>
      <c r="F923" s="339"/>
      <c r="G923" s="339"/>
      <c r="H923" s="339"/>
      <c r="I923" s="339"/>
      <c r="J923" s="339"/>
      <c r="K923" s="339"/>
      <c r="L923" s="339"/>
    </row>
    <row r="924" spans="1:12" s="268" customFormat="1" ht="12" x14ac:dyDescent="0.2">
      <c r="A924" s="339"/>
      <c r="B924" s="339"/>
      <c r="C924" s="339"/>
      <c r="D924" s="340"/>
      <c r="E924" s="343"/>
      <c r="F924" s="339"/>
      <c r="G924" s="339"/>
      <c r="H924" s="339"/>
      <c r="I924" s="339"/>
      <c r="J924" s="339"/>
      <c r="K924" s="339"/>
      <c r="L924" s="339"/>
    </row>
    <row r="925" spans="1:12" s="268" customFormat="1" ht="12" x14ac:dyDescent="0.2">
      <c r="A925" s="339"/>
      <c r="B925" s="339"/>
      <c r="C925" s="339"/>
      <c r="D925" s="340"/>
      <c r="E925" s="343"/>
      <c r="F925" s="339"/>
      <c r="G925" s="339"/>
      <c r="H925" s="339"/>
      <c r="I925" s="339"/>
      <c r="J925" s="339"/>
      <c r="K925" s="339"/>
      <c r="L925" s="339"/>
    </row>
    <row r="926" spans="1:12" s="268" customFormat="1" ht="12" x14ac:dyDescent="0.2">
      <c r="A926" s="339"/>
      <c r="B926" s="339"/>
      <c r="C926" s="339"/>
      <c r="D926" s="340"/>
      <c r="E926" s="343"/>
      <c r="F926" s="339"/>
      <c r="G926" s="339"/>
      <c r="H926" s="339"/>
      <c r="I926" s="339"/>
      <c r="J926" s="339"/>
      <c r="K926" s="339"/>
      <c r="L926" s="339"/>
    </row>
    <row r="927" spans="1:12" s="268" customFormat="1" ht="12" x14ac:dyDescent="0.2">
      <c r="A927" s="339"/>
      <c r="B927" s="339"/>
      <c r="C927" s="339"/>
      <c r="D927" s="340"/>
      <c r="E927" s="343"/>
      <c r="F927" s="339"/>
      <c r="G927" s="339"/>
      <c r="H927" s="339"/>
      <c r="I927" s="339"/>
      <c r="J927" s="339"/>
      <c r="K927" s="339"/>
      <c r="L927" s="339"/>
    </row>
    <row r="928" spans="1:12" s="268" customFormat="1" ht="12" x14ac:dyDescent="0.2">
      <c r="A928" s="339"/>
      <c r="B928" s="339"/>
      <c r="C928" s="339"/>
      <c r="D928" s="340"/>
      <c r="E928" s="343"/>
      <c r="F928" s="339"/>
      <c r="G928" s="339"/>
      <c r="H928" s="339"/>
      <c r="I928" s="339"/>
      <c r="J928" s="339"/>
      <c r="K928" s="339"/>
      <c r="L928" s="339"/>
    </row>
    <row r="929" spans="1:12" s="268" customFormat="1" ht="12" x14ac:dyDescent="0.2">
      <c r="A929" s="339"/>
      <c r="B929" s="339"/>
      <c r="C929" s="339"/>
      <c r="D929" s="340"/>
      <c r="E929" s="343"/>
      <c r="F929" s="339"/>
      <c r="G929" s="339"/>
      <c r="H929" s="339"/>
      <c r="I929" s="339"/>
      <c r="J929" s="339"/>
      <c r="K929" s="339"/>
      <c r="L929" s="339"/>
    </row>
    <row r="930" spans="1:12" s="268" customFormat="1" ht="12" x14ac:dyDescent="0.2">
      <c r="A930" s="339"/>
      <c r="B930" s="339"/>
      <c r="C930" s="339"/>
      <c r="D930" s="340"/>
      <c r="E930" s="343"/>
      <c r="F930" s="339"/>
      <c r="G930" s="339"/>
      <c r="H930" s="339"/>
      <c r="I930" s="339"/>
      <c r="J930" s="339"/>
      <c r="K930" s="339"/>
      <c r="L930" s="339"/>
    </row>
    <row r="931" spans="1:12" s="268" customFormat="1" ht="12" x14ac:dyDescent="0.2">
      <c r="A931" s="339"/>
      <c r="B931" s="339"/>
      <c r="C931" s="339"/>
      <c r="D931" s="340"/>
      <c r="E931" s="343"/>
      <c r="F931" s="339"/>
      <c r="G931" s="339"/>
      <c r="H931" s="339"/>
      <c r="I931" s="339"/>
      <c r="J931" s="339"/>
      <c r="K931" s="339"/>
      <c r="L931" s="339"/>
    </row>
    <row r="932" spans="1:12" s="268" customFormat="1" ht="12" x14ac:dyDescent="0.2">
      <c r="A932" s="339"/>
      <c r="B932" s="339"/>
      <c r="C932" s="339"/>
      <c r="D932" s="340"/>
      <c r="E932" s="343"/>
      <c r="F932" s="339"/>
      <c r="G932" s="339"/>
      <c r="H932" s="339"/>
      <c r="I932" s="339"/>
      <c r="J932" s="339"/>
      <c r="K932" s="339"/>
      <c r="L932" s="339"/>
    </row>
    <row r="933" spans="1:12" s="268" customFormat="1" ht="12" x14ac:dyDescent="0.2">
      <c r="A933" s="339"/>
      <c r="B933" s="339"/>
      <c r="C933" s="339"/>
      <c r="D933" s="340"/>
      <c r="E933" s="343"/>
      <c r="F933" s="339"/>
      <c r="G933" s="339"/>
      <c r="H933" s="339"/>
      <c r="I933" s="339"/>
      <c r="J933" s="339"/>
      <c r="K933" s="339"/>
      <c r="L933" s="339"/>
    </row>
    <row r="934" spans="1:12" s="268" customFormat="1" ht="12" x14ac:dyDescent="0.2">
      <c r="A934" s="339"/>
      <c r="B934" s="339"/>
      <c r="C934" s="339"/>
      <c r="D934" s="340"/>
      <c r="E934" s="343"/>
      <c r="F934" s="339"/>
      <c r="G934" s="339"/>
      <c r="H934" s="339"/>
      <c r="I934" s="339"/>
      <c r="J934" s="339"/>
      <c r="K934" s="339"/>
      <c r="L934" s="339"/>
    </row>
    <row r="935" spans="1:12" s="268" customFormat="1" ht="12" x14ac:dyDescent="0.2">
      <c r="A935" s="339"/>
      <c r="B935" s="339"/>
      <c r="C935" s="339"/>
      <c r="D935" s="340"/>
      <c r="E935" s="343"/>
      <c r="F935" s="339"/>
      <c r="G935" s="339"/>
      <c r="H935" s="339"/>
      <c r="I935" s="339"/>
      <c r="J935" s="339"/>
      <c r="K935" s="339"/>
      <c r="L935" s="339"/>
    </row>
    <row r="936" spans="1:12" s="268" customFormat="1" ht="12" x14ac:dyDescent="0.2">
      <c r="A936" s="339"/>
      <c r="B936" s="339"/>
      <c r="C936" s="339"/>
      <c r="D936" s="340"/>
      <c r="E936" s="343"/>
      <c r="F936" s="339"/>
      <c r="G936" s="339"/>
      <c r="H936" s="339"/>
      <c r="I936" s="339"/>
      <c r="J936" s="339"/>
      <c r="K936" s="339"/>
      <c r="L936" s="339"/>
    </row>
    <row r="937" spans="1:12" s="268" customFormat="1" ht="12" x14ac:dyDescent="0.2">
      <c r="A937" s="339"/>
      <c r="B937" s="339"/>
      <c r="C937" s="339"/>
      <c r="D937" s="340"/>
      <c r="E937" s="343"/>
      <c r="F937" s="339"/>
      <c r="G937" s="339"/>
      <c r="H937" s="339"/>
      <c r="I937" s="339"/>
      <c r="J937" s="339"/>
      <c r="K937" s="339"/>
      <c r="L937" s="339"/>
    </row>
    <row r="938" spans="1:12" s="268" customFormat="1" ht="12" x14ac:dyDescent="0.2">
      <c r="A938" s="339"/>
      <c r="B938" s="339"/>
      <c r="C938" s="339"/>
      <c r="D938" s="340"/>
      <c r="E938" s="343"/>
      <c r="F938" s="339"/>
      <c r="G938" s="339"/>
      <c r="H938" s="339"/>
      <c r="I938" s="339"/>
      <c r="J938" s="339"/>
      <c r="K938" s="339"/>
      <c r="L938" s="339"/>
    </row>
    <row r="939" spans="1:12" s="268" customFormat="1" ht="12" x14ac:dyDescent="0.2">
      <c r="A939" s="339"/>
      <c r="B939" s="339"/>
      <c r="C939" s="339"/>
      <c r="D939" s="340"/>
      <c r="E939" s="343"/>
      <c r="F939" s="339"/>
      <c r="G939" s="339"/>
      <c r="H939" s="339"/>
      <c r="I939" s="339"/>
      <c r="J939" s="339"/>
      <c r="K939" s="339"/>
      <c r="L939" s="339"/>
    </row>
    <row r="940" spans="1:12" s="268" customFormat="1" ht="12" x14ac:dyDescent="0.2">
      <c r="A940" s="339"/>
      <c r="B940" s="339"/>
      <c r="C940" s="339"/>
      <c r="D940" s="340"/>
      <c r="E940" s="343"/>
      <c r="F940" s="339"/>
      <c r="G940" s="339"/>
      <c r="H940" s="339"/>
      <c r="I940" s="339"/>
      <c r="J940" s="339"/>
      <c r="K940" s="339"/>
      <c r="L940" s="339"/>
    </row>
    <row r="941" spans="1:12" s="268" customFormat="1" ht="12" x14ac:dyDescent="0.2">
      <c r="A941" s="339"/>
      <c r="B941" s="339"/>
      <c r="C941" s="339"/>
      <c r="D941" s="340"/>
      <c r="E941" s="343"/>
      <c r="F941" s="339"/>
      <c r="G941" s="339"/>
      <c r="H941" s="339"/>
      <c r="I941" s="339"/>
      <c r="J941" s="339"/>
      <c r="K941" s="339"/>
      <c r="L941" s="339"/>
    </row>
    <row r="942" spans="1:12" s="268" customFormat="1" ht="12" x14ac:dyDescent="0.2">
      <c r="A942" s="339"/>
      <c r="B942" s="339"/>
      <c r="C942" s="339"/>
      <c r="D942" s="340"/>
      <c r="E942" s="343"/>
      <c r="F942" s="339"/>
      <c r="G942" s="339"/>
      <c r="H942" s="339"/>
      <c r="I942" s="339"/>
      <c r="J942" s="339"/>
      <c r="K942" s="339"/>
      <c r="L942" s="339"/>
    </row>
    <row r="943" spans="1:12" s="268" customFormat="1" ht="12" x14ac:dyDescent="0.2">
      <c r="A943" s="339"/>
      <c r="B943" s="339"/>
      <c r="C943" s="339"/>
      <c r="D943" s="340"/>
      <c r="E943" s="343"/>
      <c r="F943" s="339"/>
      <c r="G943" s="339"/>
      <c r="H943" s="339"/>
      <c r="I943" s="339"/>
      <c r="J943" s="339"/>
      <c r="K943" s="339"/>
      <c r="L943" s="339"/>
    </row>
    <row r="944" spans="1:12" s="268" customFormat="1" ht="12" x14ac:dyDescent="0.2">
      <c r="A944" s="339"/>
      <c r="B944" s="339"/>
      <c r="C944" s="339"/>
      <c r="D944" s="340"/>
      <c r="E944" s="343"/>
      <c r="F944" s="339"/>
      <c r="G944" s="339"/>
      <c r="H944" s="339"/>
      <c r="I944" s="339"/>
      <c r="J944" s="339"/>
      <c r="K944" s="339"/>
      <c r="L944" s="339"/>
    </row>
    <row r="945" spans="1:12" s="268" customFormat="1" ht="12" x14ac:dyDescent="0.2">
      <c r="A945" s="339"/>
      <c r="B945" s="339"/>
      <c r="C945" s="339"/>
      <c r="D945" s="340"/>
      <c r="E945" s="343"/>
      <c r="F945" s="339"/>
      <c r="G945" s="339"/>
      <c r="H945" s="339"/>
      <c r="I945" s="339"/>
      <c r="J945" s="339"/>
      <c r="K945" s="339"/>
      <c r="L945" s="339"/>
    </row>
    <row r="946" spans="1:12" s="268" customFormat="1" ht="12" x14ac:dyDescent="0.2">
      <c r="A946" s="339"/>
      <c r="B946" s="339"/>
      <c r="C946" s="339"/>
      <c r="D946" s="340"/>
      <c r="E946" s="343"/>
      <c r="F946" s="339"/>
      <c r="G946" s="339"/>
      <c r="H946" s="339"/>
      <c r="I946" s="339"/>
      <c r="J946" s="339"/>
      <c r="K946" s="339"/>
      <c r="L946" s="339"/>
    </row>
    <row r="947" spans="1:12" s="268" customFormat="1" ht="12" x14ac:dyDescent="0.2">
      <c r="A947" s="339"/>
      <c r="B947" s="339"/>
      <c r="C947" s="339"/>
      <c r="D947" s="340"/>
      <c r="E947" s="343"/>
      <c r="F947" s="339"/>
      <c r="G947" s="339"/>
      <c r="H947" s="339"/>
      <c r="I947" s="339"/>
      <c r="J947" s="339"/>
      <c r="K947" s="339"/>
      <c r="L947" s="339"/>
    </row>
    <row r="948" spans="1:12" s="268" customFormat="1" ht="12" x14ac:dyDescent="0.2">
      <c r="A948" s="339"/>
      <c r="B948" s="339"/>
      <c r="C948" s="339"/>
      <c r="D948" s="340"/>
      <c r="E948" s="343"/>
      <c r="F948" s="339"/>
      <c r="G948" s="339"/>
      <c r="H948" s="339"/>
      <c r="I948" s="339"/>
      <c r="J948" s="339"/>
      <c r="K948" s="339"/>
      <c r="L948" s="339"/>
    </row>
    <row r="949" spans="1:12" s="268" customFormat="1" ht="12" x14ac:dyDescent="0.2">
      <c r="A949" s="339"/>
      <c r="B949" s="339"/>
      <c r="C949" s="339"/>
      <c r="D949" s="340"/>
      <c r="E949" s="343"/>
      <c r="F949" s="339"/>
      <c r="G949" s="339"/>
      <c r="H949" s="339"/>
      <c r="I949" s="339"/>
      <c r="J949" s="339"/>
      <c r="K949" s="339"/>
      <c r="L949" s="339"/>
    </row>
    <row r="950" spans="1:12" s="268" customFormat="1" ht="12" x14ac:dyDescent="0.2">
      <c r="A950" s="339"/>
      <c r="B950" s="339"/>
      <c r="C950" s="339"/>
      <c r="D950" s="340"/>
      <c r="E950" s="343"/>
      <c r="F950" s="339"/>
      <c r="G950" s="339"/>
      <c r="H950" s="339"/>
      <c r="I950" s="339"/>
      <c r="J950" s="339"/>
      <c r="K950" s="339"/>
      <c r="L950" s="339"/>
    </row>
    <row r="951" spans="1:12" s="268" customFormat="1" ht="12" x14ac:dyDescent="0.2">
      <c r="A951" s="339"/>
      <c r="B951" s="339"/>
      <c r="C951" s="339"/>
      <c r="D951" s="340"/>
      <c r="E951" s="343"/>
      <c r="F951" s="339"/>
      <c r="G951" s="339"/>
      <c r="H951" s="339"/>
      <c r="I951" s="339"/>
      <c r="J951" s="339"/>
      <c r="K951" s="339"/>
      <c r="L951" s="339"/>
    </row>
    <row r="952" spans="1:12" s="268" customFormat="1" ht="12" x14ac:dyDescent="0.2">
      <c r="A952" s="339"/>
      <c r="B952" s="339"/>
      <c r="C952" s="339"/>
      <c r="D952" s="340"/>
      <c r="E952" s="343"/>
      <c r="F952" s="339"/>
      <c r="G952" s="339"/>
      <c r="H952" s="339"/>
      <c r="I952" s="339"/>
      <c r="J952" s="339"/>
      <c r="K952" s="339"/>
      <c r="L952" s="339"/>
    </row>
    <row r="953" spans="1:12" s="268" customFormat="1" ht="12" x14ac:dyDescent="0.2">
      <c r="A953" s="339"/>
      <c r="B953" s="339"/>
      <c r="C953" s="339"/>
      <c r="D953" s="340"/>
      <c r="E953" s="343"/>
      <c r="F953" s="339"/>
      <c r="G953" s="339"/>
      <c r="H953" s="339"/>
      <c r="I953" s="339"/>
      <c r="J953" s="339"/>
      <c r="K953" s="339"/>
      <c r="L953" s="339"/>
    </row>
    <row r="954" spans="1:12" s="268" customFormat="1" ht="12" x14ac:dyDescent="0.2">
      <c r="A954" s="339"/>
      <c r="B954" s="339"/>
      <c r="C954" s="339"/>
      <c r="D954" s="340"/>
      <c r="E954" s="343"/>
      <c r="F954" s="339"/>
      <c r="G954" s="339"/>
      <c r="H954" s="339"/>
      <c r="I954" s="339"/>
      <c r="J954" s="339"/>
      <c r="K954" s="339"/>
      <c r="L954" s="339"/>
    </row>
    <row r="955" spans="1:12" s="268" customFormat="1" ht="12" x14ac:dyDescent="0.2">
      <c r="A955" s="339"/>
      <c r="B955" s="339"/>
      <c r="C955" s="339"/>
      <c r="D955" s="340"/>
      <c r="E955" s="343"/>
      <c r="F955" s="339"/>
      <c r="G955" s="339"/>
      <c r="H955" s="339"/>
      <c r="I955" s="339"/>
      <c r="J955" s="339"/>
      <c r="K955" s="339"/>
      <c r="L955" s="339"/>
    </row>
    <row r="956" spans="1:12" s="268" customFormat="1" ht="12" x14ac:dyDescent="0.2">
      <c r="A956" s="339"/>
      <c r="B956" s="339"/>
      <c r="C956" s="339"/>
      <c r="D956" s="340"/>
      <c r="E956" s="343"/>
      <c r="F956" s="339"/>
      <c r="G956" s="339"/>
      <c r="H956" s="339"/>
      <c r="I956" s="339"/>
      <c r="J956" s="339"/>
      <c r="K956" s="339"/>
      <c r="L956" s="339"/>
    </row>
    <row r="957" spans="1:12" s="268" customFormat="1" ht="12" x14ac:dyDescent="0.2">
      <c r="A957" s="339"/>
      <c r="B957" s="339"/>
      <c r="C957" s="339"/>
      <c r="D957" s="340"/>
      <c r="E957" s="343"/>
      <c r="F957" s="339"/>
      <c r="G957" s="339"/>
      <c r="H957" s="339"/>
      <c r="I957" s="339"/>
      <c r="J957" s="339"/>
      <c r="K957" s="339"/>
      <c r="L957" s="339"/>
    </row>
    <row r="958" spans="1:12" s="268" customFormat="1" ht="12" x14ac:dyDescent="0.2">
      <c r="A958" s="339"/>
      <c r="B958" s="339"/>
      <c r="C958" s="339"/>
      <c r="D958" s="340"/>
      <c r="E958" s="343"/>
      <c r="F958" s="339"/>
      <c r="G958" s="339"/>
      <c r="H958" s="339"/>
      <c r="I958" s="339"/>
      <c r="J958" s="339"/>
      <c r="K958" s="339"/>
      <c r="L958" s="339"/>
    </row>
    <row r="959" spans="1:12" s="268" customFormat="1" ht="12" x14ac:dyDescent="0.2">
      <c r="A959" s="339"/>
      <c r="B959" s="339"/>
      <c r="C959" s="339"/>
      <c r="D959" s="340"/>
      <c r="E959" s="343"/>
      <c r="F959" s="339"/>
      <c r="G959" s="339"/>
      <c r="H959" s="339"/>
      <c r="I959" s="339"/>
      <c r="J959" s="339"/>
      <c r="K959" s="339"/>
      <c r="L959" s="339"/>
    </row>
    <row r="960" spans="1:12" s="268" customFormat="1" ht="12" x14ac:dyDescent="0.2">
      <c r="A960" s="339"/>
      <c r="B960" s="339"/>
      <c r="C960" s="339"/>
      <c r="D960" s="340"/>
      <c r="E960" s="343"/>
      <c r="F960" s="339"/>
      <c r="G960" s="339"/>
      <c r="H960" s="339"/>
      <c r="I960" s="339"/>
      <c r="J960" s="339"/>
      <c r="K960" s="339"/>
      <c r="L960" s="339"/>
    </row>
    <row r="961" spans="1:12" s="268" customFormat="1" ht="12" x14ac:dyDescent="0.2">
      <c r="A961" s="339"/>
      <c r="B961" s="339"/>
      <c r="C961" s="339"/>
      <c r="D961" s="340"/>
      <c r="E961" s="343"/>
      <c r="F961" s="339"/>
      <c r="G961" s="339"/>
      <c r="H961" s="339"/>
      <c r="I961" s="339"/>
      <c r="J961" s="339"/>
      <c r="K961" s="339"/>
      <c r="L961" s="339"/>
    </row>
    <row r="962" spans="1:12" s="268" customFormat="1" ht="12" x14ac:dyDescent="0.2">
      <c r="A962" s="339"/>
      <c r="B962" s="339"/>
      <c r="C962" s="339"/>
      <c r="D962" s="340"/>
      <c r="E962" s="343"/>
      <c r="F962" s="339"/>
      <c r="G962" s="339"/>
      <c r="H962" s="339"/>
      <c r="I962" s="339"/>
      <c r="J962" s="339"/>
      <c r="K962" s="339"/>
      <c r="L962" s="339"/>
    </row>
    <row r="963" spans="1:12" s="268" customFormat="1" ht="12" x14ac:dyDescent="0.2">
      <c r="A963" s="339"/>
      <c r="B963" s="339"/>
      <c r="C963" s="339"/>
      <c r="D963" s="340"/>
      <c r="E963" s="343"/>
      <c r="F963" s="339"/>
      <c r="G963" s="339"/>
      <c r="H963" s="339"/>
      <c r="I963" s="339"/>
      <c r="J963" s="339"/>
      <c r="K963" s="339"/>
      <c r="L963" s="339"/>
    </row>
    <row r="964" spans="1:12" s="268" customFormat="1" ht="12" x14ac:dyDescent="0.2">
      <c r="A964" s="339"/>
      <c r="B964" s="339"/>
      <c r="C964" s="339"/>
      <c r="D964" s="340"/>
      <c r="E964" s="343"/>
      <c r="F964" s="339"/>
      <c r="G964" s="339"/>
      <c r="H964" s="339"/>
      <c r="I964" s="339"/>
      <c r="J964" s="339"/>
      <c r="K964" s="339"/>
      <c r="L964" s="339"/>
    </row>
    <row r="965" spans="1:12" s="268" customFormat="1" ht="12" x14ac:dyDescent="0.2">
      <c r="A965" s="339"/>
      <c r="B965" s="339"/>
      <c r="C965" s="339"/>
      <c r="D965" s="340"/>
      <c r="E965" s="343"/>
      <c r="F965" s="339"/>
      <c r="G965" s="339"/>
      <c r="H965" s="339"/>
      <c r="I965" s="339"/>
      <c r="J965" s="339"/>
      <c r="K965" s="339"/>
      <c r="L965" s="339"/>
    </row>
    <row r="966" spans="1:12" s="268" customFormat="1" ht="12" x14ac:dyDescent="0.2">
      <c r="A966" s="339"/>
      <c r="B966" s="339"/>
      <c r="C966" s="339"/>
      <c r="D966" s="340"/>
      <c r="E966" s="343"/>
      <c r="F966" s="339"/>
      <c r="G966" s="339"/>
      <c r="H966" s="339"/>
      <c r="I966" s="339"/>
      <c r="J966" s="339"/>
      <c r="K966" s="339"/>
      <c r="L966" s="339"/>
    </row>
    <row r="967" spans="1:12" s="268" customFormat="1" ht="12" x14ac:dyDescent="0.2">
      <c r="A967" s="339"/>
      <c r="B967" s="339"/>
      <c r="C967" s="339"/>
      <c r="D967" s="340"/>
      <c r="E967" s="343"/>
      <c r="F967" s="339"/>
      <c r="G967" s="339"/>
      <c r="H967" s="339"/>
      <c r="I967" s="339"/>
      <c r="J967" s="339"/>
      <c r="K967" s="339"/>
      <c r="L967" s="339"/>
    </row>
    <row r="968" spans="1:12" s="268" customFormat="1" ht="12" x14ac:dyDescent="0.2">
      <c r="A968" s="339"/>
      <c r="B968" s="339"/>
      <c r="C968" s="339"/>
      <c r="D968" s="340"/>
      <c r="E968" s="343"/>
      <c r="F968" s="339"/>
      <c r="G968" s="339"/>
      <c r="H968" s="339"/>
      <c r="I968" s="339"/>
      <c r="J968" s="339"/>
      <c r="K968" s="339"/>
      <c r="L968" s="339"/>
    </row>
    <row r="969" spans="1:12" s="268" customFormat="1" ht="12" x14ac:dyDescent="0.2">
      <c r="A969" s="339"/>
      <c r="B969" s="339"/>
      <c r="C969" s="339"/>
      <c r="D969" s="340"/>
      <c r="E969" s="343"/>
      <c r="F969" s="339"/>
      <c r="G969" s="339"/>
      <c r="H969" s="339"/>
      <c r="I969" s="339"/>
      <c r="J969" s="339"/>
      <c r="K969" s="339"/>
      <c r="L969" s="339"/>
    </row>
    <row r="970" spans="1:12" s="268" customFormat="1" ht="12" x14ac:dyDescent="0.2">
      <c r="A970" s="339"/>
      <c r="B970" s="339"/>
      <c r="C970" s="339"/>
      <c r="D970" s="340"/>
      <c r="E970" s="343"/>
      <c r="F970" s="339"/>
      <c r="G970" s="339"/>
      <c r="H970" s="339"/>
      <c r="I970" s="339"/>
      <c r="J970" s="339"/>
      <c r="K970" s="339"/>
      <c r="L970" s="339"/>
    </row>
    <row r="971" spans="1:12" s="268" customFormat="1" ht="12" x14ac:dyDescent="0.2">
      <c r="A971" s="339"/>
      <c r="B971" s="339"/>
      <c r="C971" s="339"/>
      <c r="D971" s="340"/>
      <c r="E971" s="343"/>
      <c r="F971" s="339"/>
      <c r="G971" s="339"/>
      <c r="H971" s="339"/>
      <c r="I971" s="339"/>
      <c r="J971" s="339"/>
      <c r="K971" s="339"/>
      <c r="L971" s="339"/>
    </row>
    <row r="972" spans="1:12" s="268" customFormat="1" ht="12" x14ac:dyDescent="0.2">
      <c r="A972" s="339"/>
      <c r="B972" s="339"/>
      <c r="C972" s="339"/>
      <c r="D972" s="340"/>
      <c r="E972" s="343"/>
      <c r="F972" s="339"/>
      <c r="G972" s="339"/>
      <c r="H972" s="339"/>
      <c r="I972" s="339"/>
      <c r="J972" s="339"/>
      <c r="K972" s="339"/>
      <c r="L972" s="339"/>
    </row>
    <row r="973" spans="1:12" s="268" customFormat="1" ht="12" x14ac:dyDescent="0.2">
      <c r="A973" s="339"/>
      <c r="B973" s="339"/>
      <c r="C973" s="339"/>
      <c r="D973" s="340"/>
      <c r="E973" s="343"/>
      <c r="F973" s="339"/>
      <c r="G973" s="339"/>
      <c r="H973" s="339"/>
      <c r="I973" s="339"/>
      <c r="J973" s="339"/>
      <c r="K973" s="339"/>
      <c r="L973" s="339"/>
    </row>
    <row r="974" spans="1:12" s="268" customFormat="1" ht="12" x14ac:dyDescent="0.2">
      <c r="A974" s="339"/>
      <c r="B974" s="339"/>
      <c r="C974" s="339"/>
      <c r="D974" s="340"/>
      <c r="E974" s="343"/>
      <c r="F974" s="339"/>
      <c r="G974" s="339"/>
      <c r="H974" s="339"/>
      <c r="I974" s="339"/>
      <c r="J974" s="339"/>
      <c r="K974" s="339"/>
      <c r="L974" s="339"/>
    </row>
    <row r="975" spans="1:12" s="268" customFormat="1" ht="12" x14ac:dyDescent="0.2">
      <c r="A975" s="339"/>
      <c r="B975" s="339"/>
      <c r="C975" s="339"/>
      <c r="D975" s="340"/>
      <c r="E975" s="343"/>
      <c r="F975" s="339"/>
      <c r="G975" s="339"/>
      <c r="H975" s="339"/>
      <c r="I975" s="339"/>
      <c r="J975" s="339"/>
      <c r="K975" s="339"/>
      <c r="L975" s="339"/>
    </row>
    <row r="976" spans="1:12" s="268" customFormat="1" ht="12" x14ac:dyDescent="0.2">
      <c r="A976" s="339"/>
      <c r="B976" s="339"/>
      <c r="C976" s="339"/>
      <c r="D976" s="340"/>
      <c r="E976" s="343"/>
      <c r="F976" s="339"/>
      <c r="G976" s="339"/>
      <c r="H976" s="339"/>
      <c r="I976" s="339"/>
      <c r="J976" s="339"/>
      <c r="K976" s="339"/>
      <c r="L976" s="339"/>
    </row>
    <row r="977" spans="1:12" s="268" customFormat="1" ht="12" x14ac:dyDescent="0.2">
      <c r="A977" s="339"/>
      <c r="B977" s="339"/>
      <c r="C977" s="339"/>
      <c r="D977" s="340"/>
      <c r="E977" s="343"/>
      <c r="F977" s="339"/>
      <c r="G977" s="339"/>
      <c r="H977" s="339"/>
      <c r="I977" s="339"/>
      <c r="J977" s="339"/>
      <c r="K977" s="339"/>
      <c r="L977" s="339"/>
    </row>
    <row r="978" spans="1:12" s="268" customFormat="1" ht="12" x14ac:dyDescent="0.2">
      <c r="A978" s="339"/>
      <c r="B978" s="339"/>
      <c r="C978" s="339"/>
      <c r="D978" s="340"/>
      <c r="E978" s="343"/>
      <c r="F978" s="339"/>
      <c r="G978" s="339"/>
      <c r="H978" s="339"/>
      <c r="I978" s="339"/>
      <c r="J978" s="339"/>
      <c r="K978" s="339"/>
      <c r="L978" s="339"/>
    </row>
    <row r="979" spans="1:12" s="268" customFormat="1" ht="12" x14ac:dyDescent="0.2">
      <c r="A979" s="339"/>
      <c r="B979" s="339"/>
      <c r="C979" s="339"/>
      <c r="D979" s="340"/>
      <c r="E979" s="343"/>
      <c r="F979" s="339"/>
      <c r="G979" s="339"/>
      <c r="H979" s="339"/>
      <c r="I979" s="339"/>
      <c r="J979" s="339"/>
      <c r="K979" s="339"/>
      <c r="L979" s="339"/>
    </row>
    <row r="980" spans="1:12" s="268" customFormat="1" ht="12" x14ac:dyDescent="0.2">
      <c r="A980" s="339"/>
      <c r="B980" s="339"/>
      <c r="C980" s="339"/>
      <c r="D980" s="340"/>
      <c r="E980" s="343"/>
      <c r="F980" s="339"/>
      <c r="G980" s="339"/>
      <c r="H980" s="339"/>
      <c r="I980" s="339"/>
      <c r="J980" s="339"/>
      <c r="K980" s="339"/>
      <c r="L980" s="339"/>
    </row>
    <row r="981" spans="1:12" s="268" customFormat="1" ht="12" x14ac:dyDescent="0.2">
      <c r="A981" s="339"/>
      <c r="B981" s="339"/>
      <c r="C981" s="339"/>
      <c r="D981" s="340"/>
      <c r="E981" s="343"/>
      <c r="F981" s="339"/>
      <c r="G981" s="339"/>
      <c r="H981" s="339"/>
      <c r="I981" s="339"/>
      <c r="J981" s="339"/>
      <c r="K981" s="339"/>
      <c r="L981" s="339"/>
    </row>
    <row r="982" spans="1:12" s="268" customFormat="1" ht="12" x14ac:dyDescent="0.2">
      <c r="A982" s="339"/>
      <c r="B982" s="339"/>
      <c r="C982" s="339"/>
      <c r="D982" s="340"/>
      <c r="E982" s="343"/>
      <c r="F982" s="339"/>
      <c r="G982" s="339"/>
      <c r="H982" s="339"/>
      <c r="I982" s="339"/>
      <c r="J982" s="339"/>
      <c r="K982" s="339"/>
      <c r="L982" s="339"/>
    </row>
    <row r="983" spans="1:12" s="268" customFormat="1" ht="12" x14ac:dyDescent="0.2">
      <c r="A983" s="339"/>
      <c r="B983" s="339"/>
      <c r="C983" s="339"/>
      <c r="D983" s="340"/>
      <c r="E983" s="343"/>
      <c r="F983" s="339"/>
      <c r="G983" s="339"/>
      <c r="H983" s="339"/>
      <c r="I983" s="339"/>
      <c r="J983" s="339"/>
      <c r="K983" s="339"/>
      <c r="L983" s="339"/>
    </row>
    <row r="984" spans="1:12" s="268" customFormat="1" ht="12" x14ac:dyDescent="0.2">
      <c r="A984" s="339"/>
      <c r="B984" s="339"/>
      <c r="C984" s="339"/>
      <c r="D984" s="340"/>
      <c r="E984" s="343"/>
      <c r="F984" s="339"/>
      <c r="G984" s="339"/>
      <c r="H984" s="339"/>
      <c r="I984" s="339"/>
      <c r="J984" s="339"/>
      <c r="K984" s="339"/>
      <c r="L984" s="339"/>
    </row>
    <row r="985" spans="1:12" s="268" customFormat="1" ht="12" x14ac:dyDescent="0.2">
      <c r="A985" s="339"/>
      <c r="B985" s="339"/>
      <c r="C985" s="339"/>
      <c r="D985" s="340"/>
      <c r="E985" s="343"/>
      <c r="F985" s="339"/>
      <c r="G985" s="339"/>
      <c r="H985" s="339"/>
      <c r="I985" s="339"/>
      <c r="J985" s="339"/>
      <c r="K985" s="339"/>
      <c r="L985" s="339"/>
    </row>
    <row r="986" spans="1:12" s="268" customFormat="1" ht="12" x14ac:dyDescent="0.2">
      <c r="A986" s="339"/>
      <c r="B986" s="339"/>
      <c r="C986" s="339"/>
      <c r="D986" s="340"/>
      <c r="E986" s="343"/>
      <c r="F986" s="339"/>
      <c r="G986" s="339"/>
      <c r="H986" s="339"/>
      <c r="I986" s="339"/>
      <c r="J986" s="339"/>
      <c r="K986" s="339"/>
      <c r="L986" s="339"/>
    </row>
    <row r="987" spans="1:12" s="268" customFormat="1" ht="12" x14ac:dyDescent="0.2">
      <c r="A987" s="339"/>
      <c r="B987" s="339"/>
      <c r="C987" s="339"/>
      <c r="D987" s="340"/>
      <c r="E987" s="343"/>
      <c r="F987" s="339"/>
      <c r="G987" s="339"/>
      <c r="H987" s="339"/>
      <c r="I987" s="339"/>
      <c r="J987" s="339"/>
      <c r="K987" s="339"/>
      <c r="L987" s="339"/>
    </row>
    <row r="988" spans="1:12" s="268" customFormat="1" ht="12" x14ac:dyDescent="0.2">
      <c r="A988" s="339"/>
      <c r="B988" s="339"/>
      <c r="C988" s="339"/>
      <c r="D988" s="340"/>
      <c r="E988" s="343"/>
      <c r="F988" s="339"/>
      <c r="G988" s="339"/>
      <c r="H988" s="339"/>
      <c r="I988" s="339"/>
      <c r="J988" s="339"/>
      <c r="K988" s="339"/>
      <c r="L988" s="339"/>
    </row>
    <row r="989" spans="1:12" s="268" customFormat="1" ht="12" x14ac:dyDescent="0.2">
      <c r="A989" s="339"/>
      <c r="B989" s="339"/>
      <c r="C989" s="339"/>
      <c r="D989" s="340"/>
      <c r="E989" s="343"/>
      <c r="F989" s="339"/>
      <c r="G989" s="339"/>
      <c r="H989" s="339"/>
      <c r="I989" s="339"/>
      <c r="J989" s="339"/>
      <c r="K989" s="339"/>
      <c r="L989" s="339"/>
    </row>
    <row r="990" spans="1:12" s="268" customFormat="1" ht="12" x14ac:dyDescent="0.2">
      <c r="A990" s="339"/>
      <c r="B990" s="339"/>
      <c r="C990" s="339"/>
      <c r="D990" s="340"/>
      <c r="E990" s="343"/>
      <c r="F990" s="339"/>
      <c r="G990" s="339"/>
      <c r="H990" s="339"/>
      <c r="I990" s="339"/>
      <c r="J990" s="339"/>
      <c r="K990" s="339"/>
      <c r="L990" s="339"/>
    </row>
    <row r="991" spans="1:12" s="268" customFormat="1" ht="12" x14ac:dyDescent="0.2">
      <c r="A991" s="339"/>
      <c r="B991" s="339"/>
      <c r="C991" s="339"/>
      <c r="D991" s="340"/>
      <c r="E991" s="343"/>
      <c r="F991" s="339"/>
      <c r="G991" s="339"/>
      <c r="H991" s="339"/>
      <c r="I991" s="339"/>
      <c r="J991" s="339"/>
      <c r="K991" s="339"/>
      <c r="L991" s="339"/>
    </row>
    <row r="992" spans="1:12" s="268" customFormat="1" ht="12" x14ac:dyDescent="0.2">
      <c r="A992" s="339"/>
      <c r="B992" s="339"/>
      <c r="C992" s="339"/>
      <c r="D992" s="340"/>
      <c r="E992" s="343"/>
      <c r="F992" s="339"/>
      <c r="G992" s="339"/>
      <c r="H992" s="339"/>
      <c r="I992" s="339"/>
      <c r="J992" s="339"/>
      <c r="K992" s="339"/>
      <c r="L992" s="339"/>
    </row>
    <row r="993" spans="1:12" s="268" customFormat="1" ht="12" x14ac:dyDescent="0.2">
      <c r="A993" s="339"/>
      <c r="B993" s="339"/>
      <c r="C993" s="339"/>
      <c r="D993" s="340"/>
      <c r="E993" s="343"/>
      <c r="F993" s="339"/>
      <c r="G993" s="339"/>
      <c r="H993" s="339"/>
      <c r="I993" s="339"/>
      <c r="J993" s="339"/>
      <c r="K993" s="339"/>
      <c r="L993" s="339"/>
    </row>
    <row r="994" spans="1:12" s="268" customFormat="1" ht="12" x14ac:dyDescent="0.2">
      <c r="A994" s="339"/>
      <c r="B994" s="339"/>
      <c r="C994" s="339"/>
      <c r="D994" s="340"/>
      <c r="E994" s="343"/>
      <c r="F994" s="339"/>
      <c r="G994" s="339"/>
      <c r="H994" s="339"/>
      <c r="I994" s="339"/>
      <c r="J994" s="339"/>
      <c r="K994" s="339"/>
      <c r="L994" s="339"/>
    </row>
    <row r="995" spans="1:12" s="268" customFormat="1" ht="12" x14ac:dyDescent="0.2">
      <c r="A995" s="339"/>
      <c r="B995" s="339"/>
      <c r="C995" s="339"/>
      <c r="D995" s="340"/>
      <c r="E995" s="343"/>
      <c r="F995" s="339"/>
      <c r="G995" s="339"/>
      <c r="H995" s="339"/>
      <c r="I995" s="339"/>
      <c r="J995" s="339"/>
      <c r="K995" s="339"/>
      <c r="L995" s="339"/>
    </row>
    <row r="996" spans="1:12" s="268" customFormat="1" ht="12" x14ac:dyDescent="0.2">
      <c r="A996" s="339"/>
      <c r="B996" s="339"/>
      <c r="C996" s="339"/>
      <c r="D996" s="340"/>
      <c r="E996" s="343"/>
      <c r="F996" s="339"/>
      <c r="G996" s="339"/>
      <c r="H996" s="339"/>
      <c r="I996" s="339"/>
      <c r="J996" s="339"/>
      <c r="K996" s="339"/>
      <c r="L996" s="339"/>
    </row>
    <row r="997" spans="1:12" s="268" customFormat="1" ht="12" x14ac:dyDescent="0.2">
      <c r="A997" s="339"/>
      <c r="B997" s="339"/>
      <c r="C997" s="339"/>
      <c r="D997" s="340"/>
      <c r="E997" s="343"/>
      <c r="F997" s="339"/>
      <c r="G997" s="339"/>
      <c r="H997" s="339"/>
      <c r="I997" s="339"/>
      <c r="J997" s="339"/>
      <c r="K997" s="339"/>
      <c r="L997" s="339"/>
    </row>
    <row r="998" spans="1:12" s="268" customFormat="1" ht="12" x14ac:dyDescent="0.2">
      <c r="A998" s="339"/>
      <c r="B998" s="339"/>
      <c r="C998" s="339"/>
      <c r="D998" s="340"/>
      <c r="E998" s="343"/>
      <c r="F998" s="339"/>
      <c r="G998" s="339"/>
      <c r="H998" s="339"/>
      <c r="I998" s="339"/>
      <c r="J998" s="339"/>
      <c r="K998" s="339"/>
      <c r="L998" s="339"/>
    </row>
    <row r="999" spans="1:12" s="268" customFormat="1" ht="12" x14ac:dyDescent="0.2">
      <c r="A999" s="339"/>
      <c r="B999" s="339"/>
      <c r="C999" s="339"/>
      <c r="D999" s="340"/>
      <c r="E999" s="343"/>
      <c r="F999" s="339"/>
      <c r="G999" s="339"/>
      <c r="H999" s="339"/>
      <c r="I999" s="339"/>
      <c r="J999" s="339"/>
      <c r="K999" s="339"/>
      <c r="L999" s="339"/>
    </row>
    <row r="1000" spans="1:12" s="268" customFormat="1" ht="12" x14ac:dyDescent="0.2">
      <c r="A1000" s="339"/>
      <c r="B1000" s="339"/>
      <c r="C1000" s="339"/>
      <c r="D1000" s="340"/>
      <c r="E1000" s="343"/>
      <c r="F1000" s="339"/>
      <c r="G1000" s="339"/>
      <c r="H1000" s="339"/>
      <c r="I1000" s="339"/>
      <c r="J1000" s="339"/>
      <c r="K1000" s="339"/>
      <c r="L1000" s="339"/>
    </row>
    <row r="1001" spans="1:12" s="268" customFormat="1" ht="12" x14ac:dyDescent="0.2">
      <c r="A1001" s="339"/>
      <c r="B1001" s="339"/>
      <c r="C1001" s="339"/>
      <c r="D1001" s="340"/>
      <c r="E1001" s="343"/>
      <c r="F1001" s="339"/>
      <c r="G1001" s="339"/>
      <c r="H1001" s="339"/>
      <c r="I1001" s="339"/>
      <c r="J1001" s="339"/>
      <c r="K1001" s="339"/>
      <c r="L1001" s="339"/>
    </row>
    <row r="1002" spans="1:12" s="268" customFormat="1" ht="12" x14ac:dyDescent="0.2">
      <c r="A1002" s="339"/>
      <c r="B1002" s="339"/>
      <c r="C1002" s="339"/>
      <c r="D1002" s="340"/>
      <c r="E1002" s="343"/>
      <c r="F1002" s="339"/>
      <c r="G1002" s="339"/>
      <c r="H1002" s="339"/>
      <c r="I1002" s="339"/>
      <c r="J1002" s="339"/>
      <c r="K1002" s="339"/>
      <c r="L1002" s="339"/>
    </row>
    <row r="1003" spans="1:12" s="268" customFormat="1" ht="12" x14ac:dyDescent="0.2">
      <c r="A1003" s="339"/>
      <c r="B1003" s="339"/>
      <c r="C1003" s="339"/>
      <c r="D1003" s="340"/>
      <c r="E1003" s="343"/>
      <c r="F1003" s="339"/>
      <c r="G1003" s="339"/>
      <c r="H1003" s="339"/>
      <c r="I1003" s="339"/>
      <c r="J1003" s="339"/>
      <c r="K1003" s="339"/>
      <c r="L1003" s="339"/>
    </row>
    <row r="1004" spans="1:12" s="268" customFormat="1" ht="12" x14ac:dyDescent="0.2">
      <c r="A1004" s="339"/>
      <c r="B1004" s="339"/>
      <c r="C1004" s="339"/>
      <c r="D1004" s="340"/>
      <c r="E1004" s="343"/>
      <c r="F1004" s="339"/>
      <c r="G1004" s="339"/>
      <c r="H1004" s="339"/>
      <c r="I1004" s="339"/>
      <c r="J1004" s="339"/>
      <c r="K1004" s="339"/>
      <c r="L1004" s="339"/>
    </row>
    <row r="1005" spans="1:12" s="268" customFormat="1" ht="12" x14ac:dyDescent="0.2">
      <c r="A1005" s="339"/>
      <c r="B1005" s="339"/>
      <c r="C1005" s="339"/>
      <c r="D1005" s="340"/>
      <c r="E1005" s="343"/>
      <c r="F1005" s="339"/>
      <c r="G1005" s="339"/>
      <c r="H1005" s="339"/>
      <c r="I1005" s="339"/>
      <c r="J1005" s="339"/>
      <c r="K1005" s="339"/>
      <c r="L1005" s="339"/>
    </row>
    <row r="1006" spans="1:12" s="268" customFormat="1" ht="12" x14ac:dyDescent="0.2">
      <c r="A1006" s="339"/>
      <c r="B1006" s="339"/>
      <c r="C1006" s="339"/>
      <c r="D1006" s="340"/>
      <c r="E1006" s="343"/>
      <c r="F1006" s="339"/>
      <c r="G1006" s="339"/>
      <c r="H1006" s="339"/>
      <c r="I1006" s="339"/>
      <c r="J1006" s="339"/>
      <c r="K1006" s="339"/>
      <c r="L1006" s="339"/>
    </row>
    <row r="1007" spans="1:12" s="268" customFormat="1" ht="12" x14ac:dyDescent="0.2">
      <c r="A1007" s="339"/>
      <c r="B1007" s="339"/>
      <c r="C1007" s="339"/>
      <c r="D1007" s="340"/>
      <c r="E1007" s="343"/>
      <c r="F1007" s="339"/>
      <c r="G1007" s="339"/>
      <c r="H1007" s="339"/>
      <c r="I1007" s="339"/>
      <c r="J1007" s="339"/>
      <c r="K1007" s="339"/>
      <c r="L1007" s="339"/>
    </row>
    <row r="1008" spans="1:12" s="268" customFormat="1" ht="12" x14ac:dyDescent="0.2">
      <c r="A1008" s="339"/>
      <c r="B1008" s="339"/>
      <c r="C1008" s="339"/>
      <c r="D1008" s="340"/>
      <c r="E1008" s="343"/>
      <c r="F1008" s="339"/>
      <c r="G1008" s="339"/>
      <c r="H1008" s="339"/>
      <c r="I1008" s="339"/>
      <c r="J1008" s="339"/>
      <c r="K1008" s="339"/>
      <c r="L1008" s="339"/>
    </row>
    <row r="1009" spans="1:12" s="268" customFormat="1" ht="12" x14ac:dyDescent="0.2">
      <c r="A1009" s="339"/>
      <c r="B1009" s="339"/>
      <c r="C1009" s="339"/>
      <c r="D1009" s="340"/>
      <c r="E1009" s="343"/>
      <c r="F1009" s="339"/>
      <c r="G1009" s="339"/>
      <c r="H1009" s="339"/>
      <c r="I1009" s="339"/>
      <c r="J1009" s="339"/>
      <c r="K1009" s="339"/>
      <c r="L1009" s="339"/>
    </row>
    <row r="1010" spans="1:12" s="268" customFormat="1" ht="12" x14ac:dyDescent="0.2">
      <c r="A1010" s="339"/>
      <c r="B1010" s="339"/>
      <c r="C1010" s="339"/>
      <c r="D1010" s="340"/>
      <c r="E1010" s="343"/>
      <c r="F1010" s="339"/>
      <c r="G1010" s="339"/>
      <c r="H1010" s="339"/>
      <c r="I1010" s="339"/>
      <c r="J1010" s="339"/>
      <c r="K1010" s="339"/>
      <c r="L1010" s="339"/>
    </row>
    <row r="1011" spans="1:12" s="268" customFormat="1" ht="12" x14ac:dyDescent="0.2">
      <c r="A1011" s="339"/>
      <c r="B1011" s="339"/>
      <c r="C1011" s="339"/>
      <c r="D1011" s="340"/>
      <c r="E1011" s="343"/>
      <c r="F1011" s="339"/>
      <c r="G1011" s="339"/>
      <c r="H1011" s="339"/>
      <c r="I1011" s="339"/>
      <c r="J1011" s="339"/>
      <c r="K1011" s="339"/>
      <c r="L1011" s="339"/>
    </row>
    <row r="1012" spans="1:12" s="268" customFormat="1" ht="12" x14ac:dyDescent="0.2">
      <c r="A1012" s="339"/>
      <c r="B1012" s="339"/>
      <c r="C1012" s="339"/>
      <c r="D1012" s="340"/>
      <c r="E1012" s="343"/>
      <c r="F1012" s="339"/>
      <c r="G1012" s="339"/>
      <c r="H1012" s="339"/>
      <c r="I1012" s="339"/>
      <c r="J1012" s="339"/>
      <c r="K1012" s="339"/>
      <c r="L1012" s="339"/>
    </row>
    <row r="1013" spans="1:12" s="268" customFormat="1" ht="12" x14ac:dyDescent="0.2">
      <c r="A1013" s="339"/>
      <c r="B1013" s="339"/>
      <c r="C1013" s="339"/>
      <c r="D1013" s="340"/>
      <c r="E1013" s="343"/>
      <c r="F1013" s="339"/>
      <c r="G1013" s="339"/>
      <c r="H1013" s="339"/>
      <c r="I1013" s="339"/>
      <c r="J1013" s="339"/>
      <c r="K1013" s="339"/>
      <c r="L1013" s="339"/>
    </row>
    <row r="1014" spans="1:12" s="268" customFormat="1" ht="12" x14ac:dyDescent="0.2">
      <c r="A1014" s="339"/>
      <c r="B1014" s="339"/>
      <c r="C1014" s="339"/>
      <c r="D1014" s="340"/>
      <c r="E1014" s="343"/>
      <c r="F1014" s="339"/>
      <c r="G1014" s="339"/>
      <c r="H1014" s="339"/>
      <c r="I1014" s="339"/>
      <c r="J1014" s="339"/>
      <c r="K1014" s="339"/>
      <c r="L1014" s="339"/>
    </row>
    <row r="1015" spans="1:12" s="268" customFormat="1" ht="12" x14ac:dyDescent="0.2">
      <c r="A1015" s="339"/>
      <c r="B1015" s="339"/>
      <c r="C1015" s="339"/>
      <c r="D1015" s="340"/>
      <c r="E1015" s="343"/>
      <c r="F1015" s="339"/>
      <c r="G1015" s="339"/>
      <c r="H1015" s="339"/>
      <c r="I1015" s="339"/>
      <c r="J1015" s="339"/>
      <c r="K1015" s="339"/>
      <c r="L1015" s="339"/>
    </row>
    <row r="1016" spans="1:12" s="268" customFormat="1" ht="12" x14ac:dyDescent="0.2">
      <c r="A1016" s="339"/>
      <c r="B1016" s="339"/>
      <c r="C1016" s="339"/>
      <c r="D1016" s="340"/>
      <c r="E1016" s="343"/>
      <c r="F1016" s="339"/>
      <c r="G1016" s="339"/>
      <c r="H1016" s="339"/>
      <c r="I1016" s="339"/>
      <c r="J1016" s="339"/>
      <c r="K1016" s="339"/>
      <c r="L1016" s="339"/>
    </row>
    <row r="1017" spans="1:12" s="268" customFormat="1" ht="12" x14ac:dyDescent="0.2">
      <c r="A1017" s="339"/>
      <c r="B1017" s="339"/>
      <c r="C1017" s="339"/>
      <c r="D1017" s="340"/>
      <c r="E1017" s="343"/>
      <c r="F1017" s="339"/>
      <c r="G1017" s="339"/>
      <c r="H1017" s="339"/>
      <c r="I1017" s="339"/>
      <c r="J1017" s="339"/>
      <c r="K1017" s="339"/>
      <c r="L1017" s="339"/>
    </row>
    <row r="1018" spans="1:12" s="268" customFormat="1" ht="12" x14ac:dyDescent="0.2">
      <c r="A1018" s="339"/>
      <c r="B1018" s="339"/>
      <c r="C1018" s="339"/>
      <c r="D1018" s="340"/>
      <c r="E1018" s="343"/>
      <c r="F1018" s="339"/>
      <c r="G1018" s="339"/>
      <c r="H1018" s="339"/>
      <c r="I1018" s="339"/>
      <c r="J1018" s="339"/>
      <c r="K1018" s="339"/>
      <c r="L1018" s="339"/>
    </row>
    <row r="1019" spans="1:12" s="268" customFormat="1" ht="12" x14ac:dyDescent="0.2">
      <c r="A1019" s="339"/>
      <c r="B1019" s="339"/>
      <c r="C1019" s="339"/>
      <c r="D1019" s="340"/>
      <c r="E1019" s="343"/>
      <c r="F1019" s="339"/>
      <c r="G1019" s="339"/>
      <c r="H1019" s="339"/>
      <c r="I1019" s="339"/>
      <c r="J1019" s="339"/>
      <c r="K1019" s="339"/>
      <c r="L1019" s="339"/>
    </row>
    <row r="1020" spans="1:12" s="268" customFormat="1" ht="12" x14ac:dyDescent="0.2">
      <c r="A1020" s="339"/>
      <c r="B1020" s="339"/>
      <c r="C1020" s="339"/>
      <c r="D1020" s="340"/>
      <c r="E1020" s="343"/>
      <c r="F1020" s="339"/>
      <c r="G1020" s="339"/>
      <c r="H1020" s="339"/>
      <c r="I1020" s="339"/>
      <c r="J1020" s="339"/>
      <c r="K1020" s="339"/>
      <c r="L1020" s="339"/>
    </row>
    <row r="1021" spans="1:12" s="268" customFormat="1" ht="12" x14ac:dyDescent="0.2">
      <c r="A1021" s="339"/>
      <c r="B1021" s="339"/>
      <c r="C1021" s="339"/>
      <c r="D1021" s="340"/>
      <c r="E1021" s="343"/>
      <c r="F1021" s="339"/>
      <c r="G1021" s="339"/>
      <c r="H1021" s="339"/>
      <c r="I1021" s="339"/>
      <c r="J1021" s="339"/>
      <c r="K1021" s="339"/>
      <c r="L1021" s="339"/>
    </row>
    <row r="1022" spans="1:12" s="268" customFormat="1" ht="12" x14ac:dyDescent="0.2">
      <c r="A1022" s="339"/>
      <c r="B1022" s="339"/>
      <c r="C1022" s="339"/>
      <c r="D1022" s="340"/>
      <c r="E1022" s="343"/>
      <c r="F1022" s="339"/>
      <c r="G1022" s="339"/>
      <c r="H1022" s="339"/>
      <c r="I1022" s="339"/>
      <c r="J1022" s="339"/>
      <c r="K1022" s="339"/>
      <c r="L1022" s="339"/>
    </row>
    <row r="1023" spans="1:12" s="268" customFormat="1" ht="12" x14ac:dyDescent="0.2">
      <c r="A1023" s="339"/>
      <c r="B1023" s="339"/>
      <c r="C1023" s="339"/>
      <c r="D1023" s="340"/>
      <c r="E1023" s="343"/>
      <c r="F1023" s="339"/>
      <c r="G1023" s="339"/>
      <c r="H1023" s="339"/>
      <c r="I1023" s="339"/>
      <c r="J1023" s="339"/>
      <c r="K1023" s="339"/>
      <c r="L1023" s="339"/>
    </row>
    <row r="1024" spans="1:12" s="268" customFormat="1" ht="12" x14ac:dyDescent="0.2">
      <c r="A1024" s="339"/>
      <c r="B1024" s="339"/>
      <c r="C1024" s="339"/>
      <c r="D1024" s="340"/>
      <c r="E1024" s="343"/>
      <c r="F1024" s="339"/>
      <c r="G1024" s="339"/>
      <c r="H1024" s="339"/>
      <c r="I1024" s="339"/>
      <c r="J1024" s="339"/>
      <c r="K1024" s="339"/>
      <c r="L1024" s="339"/>
    </row>
    <row r="1025" spans="1:12" s="268" customFormat="1" ht="12" x14ac:dyDescent="0.2">
      <c r="A1025" s="339"/>
      <c r="B1025" s="339"/>
      <c r="C1025" s="339"/>
      <c r="D1025" s="340"/>
      <c r="E1025" s="343"/>
      <c r="F1025" s="339"/>
      <c r="G1025" s="339"/>
      <c r="H1025" s="339"/>
      <c r="I1025" s="339"/>
      <c r="J1025" s="339"/>
      <c r="K1025" s="339"/>
      <c r="L1025" s="339"/>
    </row>
    <row r="1026" spans="1:12" s="268" customFormat="1" ht="12" x14ac:dyDescent="0.2">
      <c r="A1026" s="339"/>
      <c r="B1026" s="339"/>
      <c r="C1026" s="339"/>
      <c r="D1026" s="340"/>
      <c r="E1026" s="343"/>
      <c r="F1026" s="339"/>
      <c r="G1026" s="339"/>
      <c r="H1026" s="339"/>
      <c r="I1026" s="339"/>
      <c r="J1026" s="339"/>
      <c r="K1026" s="339"/>
      <c r="L1026" s="339"/>
    </row>
    <row r="1027" spans="1:12" s="268" customFormat="1" ht="12" x14ac:dyDescent="0.2">
      <c r="A1027" s="339"/>
      <c r="B1027" s="339"/>
      <c r="C1027" s="339"/>
      <c r="D1027" s="340"/>
      <c r="E1027" s="343"/>
      <c r="F1027" s="339"/>
      <c r="G1027" s="339"/>
      <c r="H1027" s="339"/>
      <c r="I1027" s="339"/>
      <c r="J1027" s="339"/>
      <c r="K1027" s="339"/>
      <c r="L1027" s="339"/>
    </row>
    <row r="1028" spans="1:12" s="268" customFormat="1" ht="12" x14ac:dyDescent="0.2">
      <c r="A1028" s="339"/>
      <c r="B1028" s="339"/>
      <c r="C1028" s="339"/>
      <c r="D1028" s="340"/>
      <c r="E1028" s="343"/>
      <c r="F1028" s="339"/>
      <c r="G1028" s="339"/>
      <c r="H1028" s="339"/>
      <c r="I1028" s="339"/>
      <c r="J1028" s="339"/>
      <c r="K1028" s="339"/>
      <c r="L1028" s="339"/>
    </row>
    <row r="1029" spans="1:12" s="268" customFormat="1" ht="12" x14ac:dyDescent="0.2">
      <c r="A1029" s="339"/>
      <c r="B1029" s="339"/>
      <c r="C1029" s="339"/>
      <c r="D1029" s="340"/>
      <c r="E1029" s="343"/>
      <c r="F1029" s="339"/>
      <c r="G1029" s="339"/>
      <c r="H1029" s="339"/>
      <c r="I1029" s="339"/>
      <c r="J1029" s="339"/>
      <c r="K1029" s="339"/>
      <c r="L1029" s="339"/>
    </row>
    <row r="1030" spans="1:12" s="268" customFormat="1" ht="12" x14ac:dyDescent="0.2">
      <c r="A1030" s="339"/>
      <c r="B1030" s="339"/>
      <c r="C1030" s="339"/>
      <c r="D1030" s="340"/>
      <c r="E1030" s="343"/>
      <c r="F1030" s="339"/>
      <c r="G1030" s="339"/>
      <c r="H1030" s="339"/>
      <c r="I1030" s="339"/>
      <c r="J1030" s="339"/>
      <c r="K1030" s="339"/>
      <c r="L1030" s="339"/>
    </row>
    <row r="1031" spans="1:12" s="268" customFormat="1" ht="12" x14ac:dyDescent="0.2">
      <c r="A1031" s="339"/>
      <c r="B1031" s="339"/>
      <c r="C1031" s="339"/>
      <c r="D1031" s="340"/>
      <c r="E1031" s="343"/>
      <c r="F1031" s="339"/>
      <c r="G1031" s="339"/>
      <c r="H1031" s="339"/>
      <c r="I1031" s="339"/>
      <c r="J1031" s="339"/>
      <c r="K1031" s="339"/>
      <c r="L1031" s="339"/>
    </row>
    <row r="1032" spans="1:12" s="268" customFormat="1" ht="12" x14ac:dyDescent="0.2">
      <c r="A1032" s="339"/>
      <c r="B1032" s="339"/>
      <c r="C1032" s="339"/>
      <c r="D1032" s="340"/>
      <c r="E1032" s="343"/>
      <c r="F1032" s="339"/>
      <c r="G1032" s="339"/>
      <c r="H1032" s="339"/>
      <c r="I1032" s="339"/>
      <c r="J1032" s="339"/>
      <c r="K1032" s="339"/>
      <c r="L1032" s="339"/>
    </row>
    <row r="1033" spans="1:12" s="268" customFormat="1" ht="12" x14ac:dyDescent="0.2">
      <c r="A1033" s="339"/>
      <c r="B1033" s="339"/>
      <c r="C1033" s="339"/>
      <c r="D1033" s="340"/>
      <c r="E1033" s="343"/>
      <c r="F1033" s="339"/>
      <c r="G1033" s="339"/>
      <c r="H1033" s="339"/>
      <c r="I1033" s="339"/>
      <c r="J1033" s="339"/>
      <c r="K1033" s="339"/>
      <c r="L1033" s="339"/>
    </row>
    <row r="1034" spans="1:12" s="268" customFormat="1" ht="12" x14ac:dyDescent="0.2">
      <c r="A1034" s="339"/>
      <c r="B1034" s="339"/>
      <c r="C1034" s="339"/>
      <c r="D1034" s="340"/>
      <c r="E1034" s="343"/>
      <c r="F1034" s="339"/>
      <c r="G1034" s="339"/>
      <c r="H1034" s="339"/>
      <c r="I1034" s="339"/>
      <c r="J1034" s="339"/>
      <c r="K1034" s="339"/>
      <c r="L1034" s="339"/>
    </row>
    <row r="1035" spans="1:12" s="268" customFormat="1" ht="12" x14ac:dyDescent="0.2">
      <c r="A1035" s="339"/>
      <c r="B1035" s="339"/>
      <c r="C1035" s="339"/>
      <c r="D1035" s="340"/>
      <c r="E1035" s="343"/>
      <c r="F1035" s="339"/>
      <c r="G1035" s="339"/>
      <c r="H1035" s="339"/>
      <c r="I1035" s="339"/>
      <c r="J1035" s="339"/>
      <c r="K1035" s="339"/>
      <c r="L1035" s="339"/>
    </row>
    <row r="1036" spans="1:12" s="268" customFormat="1" ht="12" x14ac:dyDescent="0.2">
      <c r="A1036" s="339"/>
      <c r="B1036" s="339"/>
      <c r="C1036" s="339"/>
      <c r="D1036" s="340"/>
      <c r="E1036" s="343"/>
      <c r="F1036" s="339"/>
      <c r="G1036" s="339"/>
      <c r="H1036" s="339"/>
      <c r="I1036" s="339"/>
      <c r="J1036" s="339"/>
      <c r="K1036" s="339"/>
      <c r="L1036" s="339"/>
    </row>
    <row r="1037" spans="1:12" s="268" customFormat="1" ht="12" x14ac:dyDescent="0.2">
      <c r="A1037" s="339"/>
      <c r="B1037" s="339"/>
      <c r="C1037" s="339"/>
      <c r="D1037" s="340"/>
      <c r="E1037" s="343"/>
      <c r="F1037" s="339"/>
      <c r="G1037" s="339"/>
      <c r="H1037" s="339"/>
      <c r="I1037" s="339"/>
      <c r="J1037" s="339"/>
      <c r="K1037" s="339"/>
      <c r="L1037" s="339"/>
    </row>
    <row r="1038" spans="1:12" s="268" customFormat="1" ht="12" x14ac:dyDescent="0.2">
      <c r="A1038" s="339"/>
      <c r="B1038" s="339"/>
      <c r="C1038" s="339"/>
      <c r="D1038" s="340"/>
      <c r="E1038" s="343"/>
      <c r="F1038" s="339"/>
      <c r="G1038" s="339"/>
      <c r="H1038" s="339"/>
      <c r="I1038" s="339"/>
      <c r="J1038" s="339"/>
      <c r="K1038" s="339"/>
      <c r="L1038" s="339"/>
    </row>
    <row r="1039" spans="1:12" s="268" customFormat="1" ht="12" x14ac:dyDescent="0.2">
      <c r="A1039" s="339"/>
      <c r="B1039" s="339"/>
      <c r="C1039" s="339"/>
      <c r="D1039" s="340"/>
      <c r="E1039" s="343"/>
      <c r="F1039" s="339"/>
      <c r="G1039" s="339"/>
      <c r="H1039" s="339"/>
      <c r="I1039" s="339"/>
      <c r="J1039" s="339"/>
      <c r="K1039" s="339"/>
      <c r="L1039" s="339"/>
    </row>
    <row r="1040" spans="1:12" s="268" customFormat="1" ht="12" x14ac:dyDescent="0.2">
      <c r="A1040" s="339"/>
      <c r="B1040" s="339"/>
      <c r="C1040" s="339"/>
      <c r="D1040" s="340"/>
      <c r="E1040" s="343"/>
      <c r="F1040" s="339"/>
      <c r="G1040" s="339"/>
      <c r="H1040" s="339"/>
      <c r="I1040" s="339"/>
      <c r="J1040" s="339"/>
      <c r="K1040" s="339"/>
      <c r="L1040" s="339"/>
    </row>
    <row r="1041" spans="1:12" s="268" customFormat="1" ht="12" x14ac:dyDescent="0.2">
      <c r="A1041" s="339"/>
      <c r="B1041" s="339"/>
      <c r="C1041" s="339"/>
      <c r="D1041" s="340"/>
      <c r="E1041" s="343"/>
      <c r="F1041" s="339"/>
      <c r="G1041" s="339"/>
      <c r="H1041" s="339"/>
      <c r="I1041" s="339"/>
      <c r="J1041" s="339"/>
      <c r="K1041" s="339"/>
      <c r="L1041" s="339"/>
    </row>
    <row r="1042" spans="1:12" s="268" customFormat="1" ht="12" x14ac:dyDescent="0.2">
      <c r="A1042" s="339"/>
      <c r="B1042" s="339"/>
      <c r="C1042" s="339"/>
      <c r="D1042" s="340"/>
      <c r="E1042" s="343"/>
      <c r="F1042" s="339"/>
      <c r="G1042" s="339"/>
      <c r="H1042" s="339"/>
      <c r="I1042" s="339"/>
      <c r="J1042" s="339"/>
      <c r="K1042" s="339"/>
      <c r="L1042" s="339"/>
    </row>
    <row r="1043" spans="1:12" s="268" customFormat="1" ht="12" x14ac:dyDescent="0.2">
      <c r="A1043" s="339"/>
      <c r="B1043" s="339"/>
      <c r="C1043" s="339"/>
      <c r="D1043" s="340"/>
      <c r="E1043" s="343"/>
      <c r="F1043" s="339"/>
      <c r="G1043" s="339"/>
      <c r="H1043" s="339"/>
      <c r="I1043" s="339"/>
      <c r="J1043" s="339"/>
      <c r="K1043" s="339"/>
      <c r="L1043" s="339"/>
    </row>
    <row r="1044" spans="1:12" s="268" customFormat="1" ht="12" x14ac:dyDescent="0.2">
      <c r="A1044" s="339"/>
      <c r="B1044" s="339"/>
      <c r="C1044" s="339"/>
      <c r="D1044" s="340"/>
      <c r="E1044" s="343"/>
      <c r="F1044" s="339"/>
      <c r="G1044" s="339"/>
      <c r="H1044" s="339"/>
      <c r="I1044" s="339"/>
      <c r="J1044" s="339"/>
      <c r="K1044" s="339"/>
      <c r="L1044" s="339"/>
    </row>
    <row r="1045" spans="1:12" s="268" customFormat="1" ht="12" x14ac:dyDescent="0.2">
      <c r="A1045" s="339"/>
      <c r="B1045" s="339"/>
      <c r="C1045" s="339"/>
      <c r="D1045" s="340"/>
      <c r="E1045" s="343"/>
      <c r="F1045" s="339"/>
      <c r="G1045" s="339"/>
      <c r="H1045" s="339"/>
      <c r="I1045" s="339"/>
      <c r="J1045" s="339"/>
      <c r="K1045" s="339"/>
      <c r="L1045" s="339"/>
    </row>
    <row r="1046" spans="1:12" s="268" customFormat="1" ht="12" x14ac:dyDescent="0.2">
      <c r="A1046" s="339"/>
      <c r="B1046" s="339"/>
      <c r="C1046" s="339"/>
      <c r="D1046" s="340"/>
      <c r="E1046" s="343"/>
      <c r="F1046" s="339"/>
      <c r="G1046" s="339"/>
      <c r="H1046" s="339"/>
      <c r="I1046" s="339"/>
      <c r="J1046" s="339"/>
      <c r="K1046" s="339"/>
      <c r="L1046" s="339"/>
    </row>
    <row r="1047" spans="1:12" s="268" customFormat="1" ht="12" x14ac:dyDescent="0.2">
      <c r="A1047" s="339"/>
      <c r="B1047" s="339"/>
      <c r="C1047" s="339"/>
      <c r="D1047" s="340"/>
      <c r="E1047" s="343"/>
      <c r="F1047" s="339"/>
      <c r="G1047" s="339"/>
      <c r="H1047" s="339"/>
      <c r="I1047" s="339"/>
      <c r="J1047" s="339"/>
      <c r="K1047" s="339"/>
      <c r="L1047" s="339"/>
    </row>
    <row r="1048" spans="1:12" s="268" customFormat="1" ht="12" x14ac:dyDescent="0.2">
      <c r="A1048" s="339"/>
      <c r="B1048" s="339"/>
      <c r="C1048" s="339"/>
      <c r="D1048" s="340"/>
      <c r="E1048" s="343"/>
      <c r="F1048" s="339"/>
      <c r="G1048" s="339"/>
      <c r="H1048" s="339"/>
      <c r="I1048" s="339"/>
      <c r="J1048" s="339"/>
      <c r="K1048" s="339"/>
      <c r="L1048" s="339"/>
    </row>
    <row r="1049" spans="1:12" s="268" customFormat="1" ht="12" x14ac:dyDescent="0.2">
      <c r="A1049" s="339"/>
      <c r="B1049" s="339"/>
      <c r="C1049" s="339"/>
      <c r="D1049" s="340"/>
      <c r="E1049" s="343"/>
      <c r="F1049" s="339"/>
      <c r="G1049" s="339"/>
      <c r="H1049" s="339"/>
      <c r="I1049" s="339"/>
      <c r="J1049" s="339"/>
      <c r="K1049" s="339"/>
      <c r="L1049" s="339"/>
    </row>
    <row r="1050" spans="1:12" s="268" customFormat="1" ht="12" x14ac:dyDescent="0.2">
      <c r="A1050" s="339"/>
      <c r="B1050" s="339"/>
      <c r="C1050" s="339"/>
      <c r="D1050" s="340"/>
      <c r="E1050" s="343"/>
      <c r="F1050" s="339"/>
      <c r="G1050" s="339"/>
      <c r="H1050" s="339"/>
      <c r="I1050" s="339"/>
      <c r="J1050" s="339"/>
      <c r="K1050" s="339"/>
      <c r="L1050" s="339"/>
    </row>
    <row r="1051" spans="1:12" s="268" customFormat="1" ht="12" x14ac:dyDescent="0.2">
      <c r="A1051" s="339"/>
      <c r="B1051" s="339"/>
      <c r="C1051" s="339"/>
      <c r="D1051" s="340"/>
      <c r="E1051" s="343"/>
      <c r="F1051" s="339"/>
      <c r="G1051" s="339"/>
      <c r="H1051" s="339"/>
      <c r="I1051" s="339"/>
      <c r="J1051" s="339"/>
      <c r="K1051" s="339"/>
      <c r="L1051" s="339"/>
    </row>
    <row r="1052" spans="1:12" s="268" customFormat="1" ht="12" x14ac:dyDescent="0.2">
      <c r="A1052" s="339"/>
      <c r="B1052" s="339"/>
      <c r="C1052" s="339"/>
      <c r="D1052" s="340"/>
      <c r="E1052" s="343"/>
      <c r="F1052" s="339"/>
      <c r="G1052" s="339"/>
      <c r="H1052" s="339"/>
      <c r="I1052" s="339"/>
      <c r="J1052" s="339"/>
      <c r="K1052" s="339"/>
      <c r="L1052" s="339"/>
    </row>
    <row r="1053" spans="1:12" s="268" customFormat="1" ht="12" x14ac:dyDescent="0.2">
      <c r="A1053" s="339"/>
      <c r="B1053" s="339"/>
      <c r="C1053" s="339"/>
      <c r="D1053" s="340"/>
      <c r="E1053" s="343"/>
      <c r="F1053" s="339"/>
      <c r="G1053" s="339"/>
      <c r="H1053" s="339"/>
      <c r="I1053" s="339"/>
      <c r="J1053" s="339"/>
      <c r="K1053" s="339"/>
      <c r="L1053" s="339"/>
    </row>
    <row r="1054" spans="1:12" s="268" customFormat="1" ht="12" x14ac:dyDescent="0.2">
      <c r="A1054" s="339"/>
      <c r="B1054" s="339"/>
      <c r="C1054" s="339"/>
      <c r="D1054" s="340"/>
      <c r="E1054" s="343"/>
      <c r="F1054" s="339"/>
      <c r="G1054" s="339"/>
      <c r="H1054" s="339"/>
      <c r="I1054" s="339"/>
      <c r="J1054" s="339"/>
      <c r="K1054" s="339"/>
      <c r="L1054" s="339"/>
    </row>
    <row r="1055" spans="1:12" s="268" customFormat="1" ht="12" x14ac:dyDescent="0.2">
      <c r="A1055" s="339"/>
      <c r="B1055" s="339"/>
      <c r="C1055" s="339"/>
      <c r="D1055" s="340"/>
      <c r="E1055" s="343"/>
      <c r="F1055" s="339"/>
      <c r="G1055" s="339"/>
      <c r="H1055" s="339"/>
      <c r="I1055" s="339"/>
      <c r="J1055" s="339"/>
      <c r="K1055" s="339"/>
      <c r="L1055" s="339"/>
    </row>
    <row r="1056" spans="1:12" s="268" customFormat="1" ht="12" x14ac:dyDescent="0.2">
      <c r="A1056" s="339"/>
      <c r="B1056" s="339"/>
      <c r="C1056" s="339"/>
      <c r="D1056" s="340"/>
      <c r="E1056" s="343"/>
      <c r="F1056" s="339"/>
      <c r="G1056" s="339"/>
      <c r="H1056" s="339"/>
      <c r="I1056" s="339"/>
      <c r="J1056" s="339"/>
      <c r="K1056" s="339"/>
      <c r="L1056" s="339"/>
    </row>
    <row r="1057" spans="1:12" s="268" customFormat="1" ht="12" x14ac:dyDescent="0.2">
      <c r="A1057" s="339"/>
      <c r="B1057" s="339"/>
      <c r="C1057" s="339"/>
      <c r="D1057" s="340"/>
      <c r="E1057" s="343"/>
      <c r="F1057" s="339"/>
      <c r="G1057" s="339"/>
      <c r="H1057" s="339"/>
      <c r="I1057" s="339"/>
      <c r="J1057" s="339"/>
      <c r="K1057" s="339"/>
      <c r="L1057" s="339"/>
    </row>
    <row r="1058" spans="1:12" s="268" customFormat="1" ht="12" x14ac:dyDescent="0.2">
      <c r="A1058" s="339"/>
      <c r="B1058" s="339"/>
      <c r="C1058" s="339"/>
      <c r="D1058" s="340"/>
      <c r="E1058" s="343"/>
      <c r="F1058" s="339"/>
      <c r="G1058" s="339"/>
      <c r="H1058" s="339"/>
      <c r="I1058" s="339"/>
      <c r="J1058" s="339"/>
      <c r="K1058" s="339"/>
      <c r="L1058" s="339"/>
    </row>
    <row r="1059" spans="1:12" s="268" customFormat="1" ht="12" x14ac:dyDescent="0.2">
      <c r="A1059" s="339"/>
      <c r="B1059" s="339"/>
      <c r="C1059" s="339"/>
      <c r="D1059" s="340"/>
      <c r="E1059" s="343"/>
      <c r="F1059" s="339"/>
      <c r="G1059" s="339"/>
      <c r="H1059" s="339"/>
      <c r="I1059" s="339"/>
      <c r="J1059" s="339"/>
      <c r="K1059" s="339"/>
      <c r="L1059" s="339"/>
    </row>
    <row r="1060" spans="1:12" s="268" customFormat="1" ht="12" x14ac:dyDescent="0.2">
      <c r="A1060" s="339"/>
      <c r="B1060" s="339"/>
      <c r="C1060" s="339"/>
      <c r="D1060" s="340"/>
      <c r="E1060" s="343"/>
      <c r="F1060" s="339"/>
      <c r="G1060" s="339"/>
      <c r="H1060" s="339"/>
      <c r="I1060" s="339"/>
      <c r="J1060" s="339"/>
      <c r="K1060" s="339"/>
      <c r="L1060" s="339"/>
    </row>
    <row r="1061" spans="1:12" s="268" customFormat="1" ht="12" x14ac:dyDescent="0.2">
      <c r="A1061" s="339"/>
      <c r="B1061" s="339"/>
      <c r="C1061" s="339"/>
      <c r="D1061" s="340"/>
      <c r="E1061" s="343"/>
      <c r="F1061" s="339"/>
      <c r="G1061" s="339"/>
      <c r="H1061" s="339"/>
      <c r="I1061" s="339"/>
      <c r="J1061" s="339"/>
      <c r="K1061" s="339"/>
      <c r="L1061" s="339"/>
    </row>
    <row r="1062" spans="1:12" s="268" customFormat="1" ht="12" x14ac:dyDescent="0.2">
      <c r="A1062" s="339"/>
      <c r="B1062" s="339"/>
      <c r="C1062" s="339"/>
      <c r="D1062" s="340"/>
      <c r="E1062" s="343"/>
      <c r="F1062" s="339"/>
      <c r="G1062" s="339"/>
      <c r="H1062" s="339"/>
      <c r="I1062" s="339"/>
      <c r="J1062" s="339"/>
      <c r="K1062" s="339"/>
      <c r="L1062" s="339"/>
    </row>
    <row r="1063" spans="1:12" s="268" customFormat="1" ht="12" x14ac:dyDescent="0.2">
      <c r="A1063" s="339"/>
      <c r="B1063" s="339"/>
      <c r="C1063" s="339"/>
      <c r="D1063" s="340"/>
      <c r="E1063" s="343"/>
      <c r="F1063" s="339"/>
      <c r="G1063" s="339"/>
      <c r="H1063" s="339"/>
      <c r="I1063" s="339"/>
      <c r="J1063" s="339"/>
      <c r="K1063" s="339"/>
      <c r="L1063" s="339"/>
    </row>
    <row r="1064" spans="1:12" s="268" customFormat="1" ht="12" x14ac:dyDescent="0.2">
      <c r="A1064" s="339"/>
      <c r="B1064" s="339"/>
      <c r="C1064" s="339"/>
      <c r="D1064" s="340"/>
      <c r="E1064" s="343"/>
      <c r="F1064" s="339"/>
      <c r="G1064" s="339"/>
      <c r="H1064" s="339"/>
      <c r="I1064" s="339"/>
      <c r="J1064" s="339"/>
      <c r="K1064" s="339"/>
      <c r="L1064" s="339"/>
    </row>
    <row r="1065" spans="1:12" s="268" customFormat="1" ht="12" x14ac:dyDescent="0.2">
      <c r="A1065" s="339"/>
      <c r="B1065" s="339"/>
      <c r="C1065" s="339"/>
      <c r="D1065" s="340"/>
      <c r="E1065" s="343"/>
      <c r="F1065" s="339"/>
      <c r="G1065" s="339"/>
      <c r="H1065" s="339"/>
      <c r="I1065" s="339"/>
      <c r="J1065" s="339"/>
      <c r="K1065" s="339"/>
      <c r="L1065" s="339"/>
    </row>
    <row r="1066" spans="1:12" s="268" customFormat="1" ht="12" x14ac:dyDescent="0.2">
      <c r="A1066" s="339"/>
      <c r="B1066" s="339"/>
      <c r="C1066" s="339"/>
      <c r="D1066" s="340"/>
      <c r="E1066" s="343"/>
      <c r="F1066" s="339"/>
      <c r="G1066" s="339"/>
      <c r="H1066" s="339"/>
      <c r="I1066" s="339"/>
      <c r="J1066" s="339"/>
      <c r="K1066" s="339"/>
      <c r="L1066" s="339"/>
    </row>
    <row r="1067" spans="1:12" s="268" customFormat="1" ht="12" x14ac:dyDescent="0.2">
      <c r="A1067" s="339"/>
      <c r="B1067" s="339"/>
      <c r="C1067" s="339"/>
      <c r="D1067" s="340"/>
      <c r="E1067" s="343"/>
      <c r="F1067" s="339"/>
      <c r="G1067" s="339"/>
      <c r="H1067" s="339"/>
      <c r="I1067" s="339"/>
      <c r="J1067" s="339"/>
      <c r="K1067" s="339"/>
      <c r="L1067" s="339"/>
    </row>
    <row r="1068" spans="1:12" s="268" customFormat="1" ht="12" x14ac:dyDescent="0.2">
      <c r="A1068" s="339"/>
      <c r="B1068" s="339"/>
      <c r="C1068" s="339"/>
      <c r="D1068" s="340"/>
      <c r="E1068" s="343"/>
      <c r="F1068" s="339"/>
      <c r="G1068" s="339"/>
      <c r="H1068" s="339"/>
      <c r="I1068" s="339"/>
      <c r="J1068" s="339"/>
      <c r="K1068" s="339"/>
      <c r="L1068" s="339"/>
    </row>
    <row r="1069" spans="1:12" s="268" customFormat="1" ht="12" x14ac:dyDescent="0.2">
      <c r="A1069" s="339"/>
      <c r="B1069" s="339"/>
      <c r="C1069" s="339"/>
      <c r="D1069" s="340"/>
      <c r="E1069" s="343"/>
      <c r="F1069" s="339"/>
      <c r="G1069" s="339"/>
      <c r="H1069" s="339"/>
      <c r="I1069" s="339"/>
      <c r="J1069" s="339"/>
      <c r="K1069" s="339"/>
      <c r="L1069" s="339"/>
    </row>
    <row r="1070" spans="1:12" s="268" customFormat="1" ht="12" x14ac:dyDescent="0.2">
      <c r="A1070" s="339"/>
      <c r="B1070" s="339"/>
      <c r="C1070" s="339"/>
      <c r="D1070" s="340"/>
      <c r="E1070" s="343"/>
      <c r="F1070" s="339"/>
      <c r="G1070" s="339"/>
      <c r="H1070" s="339"/>
      <c r="I1070" s="339"/>
      <c r="J1070" s="339"/>
      <c r="K1070" s="339"/>
      <c r="L1070" s="339"/>
    </row>
    <row r="1071" spans="1:12" s="268" customFormat="1" ht="12" x14ac:dyDescent="0.2">
      <c r="A1071" s="339"/>
      <c r="B1071" s="339"/>
      <c r="C1071" s="339"/>
      <c r="D1071" s="340"/>
      <c r="E1071" s="343"/>
      <c r="F1071" s="339"/>
      <c r="G1071" s="339"/>
      <c r="H1071" s="339"/>
      <c r="I1071" s="339"/>
      <c r="J1071" s="339"/>
      <c r="K1071" s="339"/>
      <c r="L1071" s="339"/>
    </row>
    <row r="1072" spans="1:12" s="268" customFormat="1" ht="12" x14ac:dyDescent="0.2">
      <c r="A1072" s="339"/>
      <c r="B1072" s="339"/>
      <c r="C1072" s="339"/>
      <c r="D1072" s="340"/>
      <c r="E1072" s="343"/>
      <c r="F1072" s="339"/>
      <c r="G1072" s="339"/>
      <c r="H1072" s="339"/>
      <c r="I1072" s="339"/>
      <c r="J1072" s="339"/>
      <c r="K1072" s="339"/>
      <c r="L1072" s="339"/>
    </row>
    <row r="1073" spans="1:12" s="268" customFormat="1" ht="12" x14ac:dyDescent="0.2">
      <c r="A1073" s="339"/>
      <c r="B1073" s="339"/>
      <c r="C1073" s="339"/>
      <c r="D1073" s="340"/>
      <c r="E1073" s="343"/>
      <c r="F1073" s="339"/>
      <c r="G1073" s="339"/>
      <c r="H1073" s="339"/>
      <c r="I1073" s="339"/>
      <c r="J1073" s="339"/>
      <c r="K1073" s="339"/>
      <c r="L1073" s="339"/>
    </row>
    <row r="1074" spans="1:12" s="268" customFormat="1" ht="12" x14ac:dyDescent="0.2">
      <c r="A1074" s="339"/>
      <c r="B1074" s="339"/>
      <c r="C1074" s="339"/>
      <c r="D1074" s="340"/>
      <c r="E1074" s="343"/>
      <c r="F1074" s="339"/>
      <c r="G1074" s="339"/>
      <c r="H1074" s="339"/>
      <c r="I1074" s="339"/>
      <c r="J1074" s="339"/>
      <c r="K1074" s="339"/>
      <c r="L1074" s="339"/>
    </row>
    <row r="1075" spans="1:12" s="268" customFormat="1" ht="12" x14ac:dyDescent="0.2">
      <c r="A1075" s="339"/>
      <c r="B1075" s="339"/>
      <c r="C1075" s="339"/>
      <c r="D1075" s="340"/>
      <c r="E1075" s="343"/>
      <c r="F1075" s="339"/>
      <c r="G1075" s="339"/>
      <c r="H1075" s="339"/>
      <c r="I1075" s="339"/>
      <c r="J1075" s="339"/>
      <c r="K1075" s="339"/>
      <c r="L1075" s="339"/>
    </row>
    <row r="1076" spans="1:12" s="268" customFormat="1" ht="12" x14ac:dyDescent="0.2">
      <c r="A1076" s="339"/>
      <c r="B1076" s="339"/>
      <c r="C1076" s="339"/>
      <c r="D1076" s="340"/>
      <c r="E1076" s="343"/>
      <c r="F1076" s="339"/>
      <c r="G1076" s="339"/>
      <c r="H1076" s="339"/>
      <c r="I1076" s="339"/>
      <c r="J1076" s="339"/>
      <c r="K1076" s="339"/>
      <c r="L1076" s="339"/>
    </row>
    <row r="1077" spans="1:12" s="268" customFormat="1" ht="12" x14ac:dyDescent="0.2">
      <c r="A1077" s="339"/>
      <c r="B1077" s="339"/>
      <c r="C1077" s="339"/>
      <c r="D1077" s="340"/>
      <c r="E1077" s="343"/>
      <c r="F1077" s="339"/>
      <c r="G1077" s="339"/>
      <c r="H1077" s="339"/>
      <c r="I1077" s="339"/>
      <c r="J1077" s="339"/>
      <c r="K1077" s="339"/>
      <c r="L1077" s="339"/>
    </row>
    <row r="1078" spans="1:12" s="268" customFormat="1" ht="12" x14ac:dyDescent="0.2">
      <c r="A1078" s="339"/>
      <c r="B1078" s="339"/>
      <c r="C1078" s="339"/>
      <c r="D1078" s="340"/>
      <c r="E1078" s="343"/>
      <c r="F1078" s="339"/>
      <c r="G1078" s="339"/>
      <c r="H1078" s="339"/>
      <c r="I1078" s="339"/>
      <c r="J1078" s="339"/>
      <c r="K1078" s="339"/>
      <c r="L1078" s="339"/>
    </row>
    <row r="1079" spans="1:12" s="268" customFormat="1" ht="12" x14ac:dyDescent="0.2">
      <c r="A1079" s="339"/>
      <c r="B1079" s="339"/>
      <c r="C1079" s="339"/>
      <c r="D1079" s="340"/>
      <c r="E1079" s="343"/>
      <c r="F1079" s="339"/>
      <c r="G1079" s="339"/>
      <c r="H1079" s="339"/>
      <c r="I1079" s="339"/>
      <c r="J1079" s="339"/>
      <c r="K1079" s="339"/>
      <c r="L1079" s="339"/>
    </row>
    <row r="1080" spans="1:12" s="268" customFormat="1" ht="12" x14ac:dyDescent="0.2">
      <c r="A1080" s="339"/>
      <c r="B1080" s="339"/>
      <c r="C1080" s="339"/>
      <c r="D1080" s="340"/>
      <c r="E1080" s="343"/>
      <c r="F1080" s="339"/>
      <c r="G1080" s="339"/>
      <c r="H1080" s="339"/>
      <c r="I1080" s="339"/>
      <c r="J1080" s="339"/>
      <c r="K1080" s="339"/>
      <c r="L1080" s="339"/>
    </row>
    <row r="1081" spans="1:12" s="268" customFormat="1" ht="12" x14ac:dyDescent="0.2">
      <c r="A1081" s="339"/>
      <c r="B1081" s="339"/>
      <c r="C1081" s="339"/>
      <c r="D1081" s="340"/>
      <c r="E1081" s="343"/>
      <c r="F1081" s="339"/>
      <c r="G1081" s="339"/>
      <c r="H1081" s="339"/>
      <c r="I1081" s="339"/>
      <c r="J1081" s="339"/>
      <c r="K1081" s="339"/>
      <c r="L1081" s="339"/>
    </row>
    <row r="1082" spans="1:12" s="268" customFormat="1" ht="12" x14ac:dyDescent="0.2">
      <c r="A1082" s="339"/>
      <c r="B1082" s="339"/>
      <c r="C1082" s="339"/>
      <c r="D1082" s="340"/>
      <c r="E1082" s="343"/>
      <c r="F1082" s="339"/>
      <c r="G1082" s="339"/>
      <c r="H1082" s="339"/>
      <c r="I1082" s="339"/>
      <c r="J1082" s="339"/>
      <c r="K1082" s="339"/>
      <c r="L1082" s="339"/>
    </row>
    <row r="1083" spans="1:12" s="268" customFormat="1" ht="12" x14ac:dyDescent="0.2">
      <c r="A1083" s="339"/>
      <c r="B1083" s="339"/>
      <c r="C1083" s="339"/>
      <c r="D1083" s="340"/>
      <c r="E1083" s="343"/>
      <c r="F1083" s="339"/>
      <c r="G1083" s="339"/>
      <c r="H1083" s="339"/>
      <c r="I1083" s="339"/>
      <c r="J1083" s="339"/>
      <c r="K1083" s="339"/>
      <c r="L1083" s="339"/>
    </row>
    <row r="1084" spans="1:12" s="268" customFormat="1" ht="12" x14ac:dyDescent="0.2">
      <c r="A1084" s="339"/>
      <c r="B1084" s="339"/>
      <c r="C1084" s="339"/>
      <c r="D1084" s="340"/>
      <c r="E1084" s="343"/>
      <c r="F1084" s="339"/>
      <c r="G1084" s="339"/>
      <c r="H1084" s="339"/>
      <c r="I1084" s="339"/>
      <c r="J1084" s="339"/>
      <c r="K1084" s="339"/>
      <c r="L1084" s="339"/>
    </row>
    <row r="1085" spans="1:12" s="268" customFormat="1" ht="12" x14ac:dyDescent="0.2">
      <c r="A1085" s="339"/>
      <c r="B1085" s="339"/>
      <c r="C1085" s="339"/>
      <c r="D1085" s="340"/>
      <c r="E1085" s="343"/>
      <c r="F1085" s="339"/>
      <c r="G1085" s="339"/>
      <c r="H1085" s="339"/>
      <c r="I1085" s="339"/>
      <c r="J1085" s="339"/>
      <c r="K1085" s="339"/>
      <c r="L1085" s="339"/>
    </row>
    <row r="1086" spans="1:12" s="268" customFormat="1" ht="12" x14ac:dyDescent="0.2">
      <c r="A1086" s="339"/>
      <c r="B1086" s="339"/>
      <c r="C1086" s="339"/>
      <c r="D1086" s="340"/>
      <c r="E1086" s="343"/>
      <c r="F1086" s="339"/>
      <c r="G1086" s="339"/>
      <c r="H1086" s="339"/>
      <c r="I1086" s="339"/>
      <c r="J1086" s="339"/>
      <c r="K1086" s="339"/>
      <c r="L1086" s="339"/>
    </row>
    <row r="1087" spans="1:12" s="268" customFormat="1" ht="12" x14ac:dyDescent="0.2">
      <c r="A1087" s="339"/>
      <c r="B1087" s="339"/>
      <c r="C1087" s="339"/>
      <c r="D1087" s="340"/>
      <c r="E1087" s="343"/>
      <c r="F1087" s="339"/>
      <c r="G1087" s="339"/>
      <c r="H1087" s="339"/>
      <c r="I1087" s="339"/>
      <c r="J1087" s="339"/>
      <c r="K1087" s="339"/>
      <c r="L1087" s="339"/>
    </row>
    <row r="1088" spans="1:12" s="268" customFormat="1" ht="12" x14ac:dyDescent="0.2">
      <c r="A1088" s="339"/>
      <c r="B1088" s="339"/>
      <c r="C1088" s="339"/>
      <c r="D1088" s="340"/>
      <c r="E1088" s="343"/>
      <c r="F1088" s="339"/>
      <c r="G1088" s="339"/>
      <c r="H1088" s="339"/>
      <c r="I1088" s="339"/>
      <c r="J1088" s="339"/>
      <c r="K1088" s="339"/>
      <c r="L1088" s="339"/>
    </row>
    <row r="1089" spans="1:12" s="268" customFormat="1" ht="12" x14ac:dyDescent="0.2">
      <c r="A1089" s="339"/>
      <c r="B1089" s="339"/>
      <c r="C1089" s="339"/>
      <c r="D1089" s="340"/>
      <c r="E1089" s="343"/>
      <c r="F1089" s="339"/>
      <c r="G1089" s="339"/>
      <c r="H1089" s="339"/>
      <c r="I1089" s="339"/>
      <c r="J1089" s="339"/>
      <c r="K1089" s="339"/>
      <c r="L1089" s="339"/>
    </row>
    <row r="1090" spans="1:12" s="268" customFormat="1" ht="12" x14ac:dyDescent="0.2">
      <c r="A1090" s="339"/>
      <c r="B1090" s="339"/>
      <c r="C1090" s="339"/>
      <c r="D1090" s="340"/>
      <c r="E1090" s="343"/>
      <c r="F1090" s="339"/>
      <c r="G1090" s="339"/>
      <c r="H1090" s="339"/>
      <c r="I1090" s="339"/>
      <c r="J1090" s="339"/>
      <c r="K1090" s="339"/>
      <c r="L1090" s="339"/>
    </row>
    <row r="1091" spans="1:12" s="268" customFormat="1" ht="12" x14ac:dyDescent="0.2">
      <c r="A1091" s="339"/>
      <c r="B1091" s="339"/>
      <c r="C1091" s="339"/>
      <c r="D1091" s="340"/>
      <c r="E1091" s="343"/>
      <c r="F1091" s="339"/>
      <c r="G1091" s="339"/>
      <c r="H1091" s="339"/>
      <c r="I1091" s="339"/>
      <c r="J1091" s="339"/>
      <c r="K1091" s="339"/>
      <c r="L1091" s="339"/>
    </row>
    <row r="1092" spans="1:12" s="268" customFormat="1" ht="12" x14ac:dyDescent="0.2">
      <c r="A1092" s="339"/>
      <c r="B1092" s="339"/>
      <c r="C1092" s="339"/>
      <c r="D1092" s="340"/>
      <c r="E1092" s="343"/>
      <c r="F1092" s="339"/>
      <c r="G1092" s="339"/>
      <c r="H1092" s="339"/>
      <c r="I1092" s="339"/>
      <c r="J1092" s="339"/>
      <c r="K1092" s="339"/>
      <c r="L1092" s="339"/>
    </row>
    <row r="1093" spans="1:12" s="268" customFormat="1" ht="12" x14ac:dyDescent="0.2">
      <c r="A1093" s="339"/>
      <c r="B1093" s="339"/>
      <c r="C1093" s="339"/>
      <c r="D1093" s="340"/>
      <c r="E1093" s="343"/>
      <c r="F1093" s="339"/>
      <c r="G1093" s="339"/>
      <c r="H1093" s="339"/>
      <c r="I1093" s="339"/>
      <c r="J1093" s="339"/>
      <c r="K1093" s="339"/>
      <c r="L1093" s="339"/>
    </row>
    <row r="1094" spans="1:12" s="268" customFormat="1" ht="12" x14ac:dyDescent="0.2">
      <c r="A1094" s="339"/>
      <c r="B1094" s="339"/>
      <c r="C1094" s="339"/>
      <c r="D1094" s="340"/>
      <c r="E1094" s="343"/>
      <c r="F1094" s="339"/>
      <c r="G1094" s="339"/>
      <c r="H1094" s="339"/>
      <c r="I1094" s="339"/>
      <c r="J1094" s="339"/>
      <c r="K1094" s="339"/>
      <c r="L1094" s="339"/>
    </row>
    <row r="1095" spans="1:12" s="268" customFormat="1" ht="12" x14ac:dyDescent="0.2">
      <c r="A1095" s="339"/>
      <c r="B1095" s="339"/>
      <c r="C1095" s="339"/>
      <c r="D1095" s="340"/>
      <c r="E1095" s="343"/>
      <c r="F1095" s="339"/>
      <c r="G1095" s="339"/>
      <c r="H1095" s="339"/>
      <c r="I1095" s="339"/>
      <c r="J1095" s="339"/>
      <c r="K1095" s="339"/>
      <c r="L1095" s="339"/>
    </row>
    <row r="1096" spans="1:12" s="268" customFormat="1" ht="12" x14ac:dyDescent="0.2">
      <c r="A1096" s="339"/>
      <c r="B1096" s="339"/>
      <c r="C1096" s="339"/>
      <c r="D1096" s="340"/>
      <c r="E1096" s="343"/>
      <c r="F1096" s="339"/>
      <c r="G1096" s="339"/>
      <c r="H1096" s="339"/>
      <c r="I1096" s="339"/>
      <c r="J1096" s="339"/>
      <c r="K1096" s="339"/>
      <c r="L1096" s="339"/>
    </row>
    <row r="1097" spans="1:12" s="268" customFormat="1" ht="12" x14ac:dyDescent="0.2">
      <c r="A1097" s="339"/>
      <c r="B1097" s="339"/>
      <c r="C1097" s="339"/>
      <c r="D1097" s="340"/>
      <c r="E1097" s="343"/>
      <c r="F1097" s="339"/>
      <c r="G1097" s="339"/>
      <c r="H1097" s="339"/>
      <c r="I1097" s="339"/>
      <c r="J1097" s="339"/>
      <c r="K1097" s="339"/>
      <c r="L1097" s="339"/>
    </row>
    <row r="1098" spans="1:12" s="268" customFormat="1" ht="12" x14ac:dyDescent="0.2">
      <c r="A1098" s="339"/>
      <c r="B1098" s="339"/>
      <c r="C1098" s="339"/>
      <c r="D1098" s="340"/>
      <c r="E1098" s="343"/>
      <c r="F1098" s="339"/>
      <c r="G1098" s="339"/>
      <c r="H1098" s="339"/>
      <c r="I1098" s="339"/>
      <c r="J1098" s="339"/>
      <c r="K1098" s="339"/>
      <c r="L1098" s="339"/>
    </row>
    <row r="1099" spans="1:12" s="268" customFormat="1" ht="12" x14ac:dyDescent="0.2">
      <c r="A1099" s="339"/>
      <c r="B1099" s="339"/>
      <c r="C1099" s="339"/>
      <c r="D1099" s="340"/>
      <c r="E1099" s="343"/>
      <c r="F1099" s="339"/>
      <c r="G1099" s="339"/>
      <c r="H1099" s="339"/>
      <c r="I1099" s="339"/>
      <c r="J1099" s="339"/>
      <c r="K1099" s="339"/>
      <c r="L1099" s="339"/>
    </row>
    <row r="1100" spans="1:12" s="268" customFormat="1" ht="12" x14ac:dyDescent="0.2">
      <c r="A1100" s="339"/>
      <c r="B1100" s="339"/>
      <c r="C1100" s="339"/>
      <c r="D1100" s="340"/>
      <c r="E1100" s="343"/>
      <c r="F1100" s="339"/>
      <c r="G1100" s="339"/>
      <c r="H1100" s="339"/>
      <c r="I1100" s="339"/>
      <c r="J1100" s="339"/>
      <c r="K1100" s="339"/>
      <c r="L1100" s="339"/>
    </row>
    <row r="1101" spans="1:12" s="268" customFormat="1" ht="12" x14ac:dyDescent="0.2">
      <c r="A1101" s="339"/>
      <c r="B1101" s="339"/>
      <c r="C1101" s="339"/>
      <c r="D1101" s="340"/>
      <c r="E1101" s="343"/>
      <c r="F1101" s="339"/>
      <c r="G1101" s="339"/>
      <c r="H1101" s="339"/>
      <c r="I1101" s="339"/>
      <c r="J1101" s="339"/>
      <c r="K1101" s="339"/>
      <c r="L1101" s="339"/>
    </row>
    <row r="1102" spans="1:12" s="268" customFormat="1" ht="12" x14ac:dyDescent="0.2">
      <c r="A1102" s="339"/>
      <c r="B1102" s="339"/>
      <c r="C1102" s="339"/>
      <c r="D1102" s="340"/>
      <c r="E1102" s="343"/>
      <c r="F1102" s="339"/>
      <c r="G1102" s="339"/>
      <c r="H1102" s="339"/>
      <c r="I1102" s="339"/>
      <c r="J1102" s="339"/>
      <c r="K1102" s="339"/>
      <c r="L1102" s="339"/>
    </row>
    <row r="1103" spans="1:12" s="268" customFormat="1" ht="12" x14ac:dyDescent="0.2">
      <c r="A1103" s="339"/>
      <c r="B1103" s="339"/>
      <c r="C1103" s="339"/>
      <c r="D1103" s="340"/>
      <c r="E1103" s="343"/>
      <c r="F1103" s="339"/>
      <c r="G1103" s="339"/>
      <c r="H1103" s="339"/>
      <c r="I1103" s="339"/>
      <c r="J1103" s="339"/>
      <c r="K1103" s="339"/>
      <c r="L1103" s="339"/>
    </row>
    <row r="1104" spans="1:12" s="268" customFormat="1" ht="12" x14ac:dyDescent="0.2">
      <c r="A1104" s="339"/>
      <c r="B1104" s="339"/>
      <c r="C1104" s="339"/>
      <c r="D1104" s="340"/>
      <c r="E1104" s="343"/>
      <c r="F1104" s="339"/>
      <c r="G1104" s="339"/>
      <c r="H1104" s="339"/>
      <c r="I1104" s="339"/>
      <c r="J1104" s="339"/>
      <c r="K1104" s="339"/>
      <c r="L1104" s="339"/>
    </row>
    <row r="1105" spans="1:12" s="268" customFormat="1" ht="12" x14ac:dyDescent="0.2">
      <c r="A1105" s="339"/>
      <c r="B1105" s="339"/>
      <c r="C1105" s="339"/>
      <c r="D1105" s="340"/>
      <c r="E1105" s="343"/>
      <c r="F1105" s="339"/>
      <c r="G1105" s="339"/>
      <c r="H1105" s="339"/>
      <c r="I1105" s="339"/>
      <c r="J1105" s="339"/>
      <c r="K1105" s="339"/>
      <c r="L1105" s="339"/>
    </row>
    <row r="1106" spans="1:12" s="268" customFormat="1" ht="12" x14ac:dyDescent="0.2">
      <c r="A1106" s="339"/>
      <c r="B1106" s="339"/>
      <c r="C1106" s="339"/>
      <c r="D1106" s="340"/>
      <c r="E1106" s="343"/>
      <c r="F1106" s="339"/>
      <c r="G1106" s="339"/>
      <c r="H1106" s="339"/>
      <c r="I1106" s="339"/>
      <c r="J1106" s="339"/>
      <c r="K1106" s="339"/>
      <c r="L1106" s="339"/>
    </row>
    <row r="1107" spans="1:12" s="268" customFormat="1" ht="12" x14ac:dyDescent="0.2">
      <c r="A1107" s="339"/>
      <c r="B1107" s="339"/>
      <c r="C1107" s="339"/>
      <c r="D1107" s="340"/>
      <c r="E1107" s="343"/>
      <c r="F1107" s="339"/>
      <c r="G1107" s="339"/>
      <c r="H1107" s="339"/>
      <c r="I1107" s="339"/>
      <c r="J1107" s="339"/>
      <c r="K1107" s="339"/>
      <c r="L1107" s="339"/>
    </row>
    <row r="1108" spans="1:12" s="268" customFormat="1" ht="12" x14ac:dyDescent="0.2">
      <c r="A1108" s="339"/>
      <c r="B1108" s="339"/>
      <c r="C1108" s="339"/>
      <c r="D1108" s="340"/>
      <c r="E1108" s="343"/>
      <c r="F1108" s="339"/>
      <c r="G1108" s="339"/>
      <c r="H1108" s="339"/>
      <c r="I1108" s="339"/>
      <c r="J1108" s="339"/>
      <c r="K1108" s="339"/>
      <c r="L1108" s="339"/>
    </row>
    <row r="1109" spans="1:12" s="268" customFormat="1" ht="12" x14ac:dyDescent="0.2">
      <c r="A1109" s="339"/>
      <c r="B1109" s="339"/>
      <c r="C1109" s="339"/>
      <c r="D1109" s="340"/>
      <c r="E1109" s="343"/>
      <c r="F1109" s="339"/>
      <c r="G1109" s="339"/>
      <c r="H1109" s="339"/>
      <c r="I1109" s="339"/>
      <c r="J1109" s="339"/>
      <c r="K1109" s="339"/>
      <c r="L1109" s="339"/>
    </row>
    <row r="1110" spans="1:12" s="268" customFormat="1" ht="12" x14ac:dyDescent="0.2">
      <c r="A1110" s="339"/>
      <c r="B1110" s="339"/>
      <c r="C1110" s="339"/>
      <c r="D1110" s="340"/>
      <c r="E1110" s="343"/>
      <c r="F1110" s="339"/>
      <c r="G1110" s="339"/>
      <c r="H1110" s="339"/>
      <c r="I1110" s="339"/>
      <c r="J1110" s="339"/>
      <c r="K1110" s="339"/>
      <c r="L1110" s="339"/>
    </row>
    <row r="1111" spans="1:12" s="268" customFormat="1" ht="12" x14ac:dyDescent="0.2">
      <c r="A1111" s="339"/>
      <c r="B1111" s="339"/>
      <c r="C1111" s="339"/>
      <c r="D1111" s="340"/>
      <c r="E1111" s="343"/>
      <c r="F1111" s="339"/>
      <c r="G1111" s="339"/>
      <c r="H1111" s="339"/>
      <c r="I1111" s="339"/>
      <c r="J1111" s="339"/>
      <c r="K1111" s="339"/>
      <c r="L1111" s="339"/>
    </row>
    <row r="1112" spans="1:12" s="268" customFormat="1" ht="12" x14ac:dyDescent="0.2">
      <c r="A1112" s="339"/>
      <c r="B1112" s="339"/>
      <c r="C1112" s="339"/>
      <c r="D1112" s="340"/>
      <c r="E1112" s="343"/>
      <c r="F1112" s="339"/>
      <c r="G1112" s="339"/>
      <c r="H1112" s="339"/>
      <c r="I1112" s="339"/>
      <c r="J1112" s="339"/>
      <c r="K1112" s="339"/>
      <c r="L1112" s="339"/>
    </row>
    <row r="1113" spans="1:12" s="268" customFormat="1" ht="12" x14ac:dyDescent="0.2">
      <c r="A1113" s="339"/>
      <c r="B1113" s="339"/>
      <c r="C1113" s="339"/>
      <c r="D1113" s="340"/>
      <c r="E1113" s="343"/>
      <c r="F1113" s="339"/>
      <c r="G1113" s="339"/>
      <c r="H1113" s="339"/>
      <c r="I1113" s="339"/>
      <c r="J1113" s="339"/>
      <c r="K1113" s="339"/>
      <c r="L1113" s="339"/>
    </row>
    <row r="1114" spans="1:12" s="268" customFormat="1" ht="12" x14ac:dyDescent="0.2">
      <c r="A1114" s="339"/>
      <c r="B1114" s="339"/>
      <c r="C1114" s="339"/>
      <c r="D1114" s="340"/>
      <c r="E1114" s="343"/>
      <c r="F1114" s="339"/>
      <c r="G1114" s="339"/>
      <c r="H1114" s="339"/>
      <c r="I1114" s="339"/>
      <c r="J1114" s="339"/>
      <c r="K1114" s="339"/>
      <c r="L1114" s="339"/>
    </row>
    <row r="1115" spans="1:12" s="268" customFormat="1" ht="12" x14ac:dyDescent="0.2">
      <c r="A1115" s="339"/>
      <c r="B1115" s="339"/>
      <c r="C1115" s="339"/>
      <c r="D1115" s="340"/>
      <c r="E1115" s="343"/>
      <c r="F1115" s="339"/>
      <c r="G1115" s="339"/>
      <c r="H1115" s="339"/>
      <c r="I1115" s="339"/>
      <c r="J1115" s="339"/>
      <c r="K1115" s="339"/>
      <c r="L1115" s="339"/>
    </row>
    <row r="1116" spans="1:12" s="268" customFormat="1" ht="12" x14ac:dyDescent="0.2">
      <c r="A1116" s="339"/>
      <c r="B1116" s="339"/>
      <c r="C1116" s="339"/>
      <c r="D1116" s="340"/>
      <c r="E1116" s="343"/>
      <c r="F1116" s="339"/>
      <c r="G1116" s="339"/>
      <c r="H1116" s="339"/>
      <c r="I1116" s="339"/>
      <c r="J1116" s="339"/>
      <c r="K1116" s="339"/>
      <c r="L1116" s="339"/>
    </row>
    <row r="1117" spans="1:12" s="268" customFormat="1" ht="12" x14ac:dyDescent="0.2">
      <c r="A1117" s="339"/>
      <c r="B1117" s="339"/>
      <c r="C1117" s="339"/>
      <c r="D1117" s="340"/>
      <c r="E1117" s="343"/>
      <c r="F1117" s="339"/>
      <c r="G1117" s="339"/>
      <c r="H1117" s="339"/>
      <c r="I1117" s="339"/>
      <c r="J1117" s="339"/>
      <c r="K1117" s="339"/>
      <c r="L1117" s="339"/>
    </row>
    <row r="1118" spans="1:12" s="268" customFormat="1" ht="12" x14ac:dyDescent="0.2">
      <c r="A1118" s="339"/>
      <c r="B1118" s="339"/>
      <c r="C1118" s="339"/>
      <c r="D1118" s="340"/>
      <c r="E1118" s="343"/>
      <c r="F1118" s="339"/>
      <c r="G1118" s="339"/>
      <c r="H1118" s="339"/>
      <c r="I1118" s="339"/>
      <c r="J1118" s="339"/>
      <c r="K1118" s="339"/>
      <c r="L1118" s="339"/>
    </row>
    <row r="1119" spans="1:12" s="268" customFormat="1" ht="12" x14ac:dyDescent="0.2">
      <c r="A1119" s="339"/>
      <c r="B1119" s="339"/>
      <c r="C1119" s="339"/>
      <c r="D1119" s="340"/>
      <c r="E1119" s="343"/>
      <c r="F1119" s="339"/>
      <c r="G1119" s="339"/>
      <c r="H1119" s="339"/>
      <c r="I1119" s="339"/>
      <c r="J1119" s="339"/>
      <c r="K1119" s="339"/>
      <c r="L1119" s="339"/>
    </row>
    <row r="1120" spans="1:12" s="268" customFormat="1" ht="12" x14ac:dyDescent="0.2">
      <c r="A1120" s="339"/>
      <c r="B1120" s="339"/>
      <c r="C1120" s="339"/>
      <c r="D1120" s="340"/>
      <c r="E1120" s="343"/>
      <c r="F1120" s="339"/>
      <c r="G1120" s="339"/>
      <c r="H1120" s="339"/>
      <c r="I1120" s="339"/>
      <c r="J1120" s="339"/>
      <c r="K1120" s="339"/>
      <c r="L1120" s="339"/>
    </row>
    <row r="1121" spans="1:12" s="268" customFormat="1" ht="12" x14ac:dyDescent="0.2">
      <c r="A1121" s="339"/>
      <c r="B1121" s="339"/>
      <c r="C1121" s="339"/>
      <c r="D1121" s="340"/>
      <c r="E1121" s="343"/>
      <c r="F1121" s="339"/>
      <c r="G1121" s="339"/>
      <c r="H1121" s="339"/>
      <c r="I1121" s="339"/>
      <c r="J1121" s="339"/>
      <c r="K1121" s="339"/>
      <c r="L1121" s="339"/>
    </row>
    <row r="1122" spans="1:12" s="268" customFormat="1" ht="12" x14ac:dyDescent="0.2">
      <c r="A1122" s="339"/>
      <c r="B1122" s="339"/>
      <c r="C1122" s="339"/>
      <c r="D1122" s="340"/>
      <c r="E1122" s="343"/>
      <c r="F1122" s="339"/>
      <c r="G1122" s="339"/>
      <c r="H1122" s="339"/>
      <c r="I1122" s="339"/>
      <c r="J1122" s="339"/>
      <c r="K1122" s="339"/>
      <c r="L1122" s="339"/>
    </row>
    <row r="1123" spans="1:12" s="268" customFormat="1" ht="12" x14ac:dyDescent="0.2">
      <c r="A1123" s="339"/>
      <c r="B1123" s="339"/>
      <c r="C1123" s="339"/>
      <c r="D1123" s="340"/>
      <c r="E1123" s="343"/>
      <c r="F1123" s="339"/>
      <c r="G1123" s="339"/>
      <c r="H1123" s="339"/>
      <c r="I1123" s="339"/>
      <c r="J1123" s="339"/>
      <c r="K1123" s="339"/>
      <c r="L1123" s="339"/>
    </row>
    <row r="1124" spans="1:12" s="268" customFormat="1" ht="12" x14ac:dyDescent="0.2">
      <c r="A1124" s="339"/>
      <c r="B1124" s="339"/>
      <c r="C1124" s="339"/>
      <c r="D1124" s="340"/>
      <c r="E1124" s="343"/>
      <c r="F1124" s="339"/>
      <c r="G1124" s="339"/>
      <c r="H1124" s="339"/>
      <c r="I1124" s="339"/>
      <c r="J1124" s="339"/>
      <c r="K1124" s="339"/>
      <c r="L1124" s="339"/>
    </row>
    <row r="1125" spans="1:12" s="268" customFormat="1" ht="12" x14ac:dyDescent="0.2">
      <c r="A1125" s="339"/>
      <c r="B1125" s="339"/>
      <c r="C1125" s="339"/>
      <c r="D1125" s="340"/>
      <c r="E1125" s="343"/>
      <c r="F1125" s="339"/>
      <c r="G1125" s="339"/>
      <c r="H1125" s="339"/>
      <c r="I1125" s="339"/>
      <c r="J1125" s="339"/>
      <c r="K1125" s="339"/>
      <c r="L1125" s="339"/>
    </row>
    <row r="1126" spans="1:12" s="268" customFormat="1" ht="12" x14ac:dyDescent="0.2">
      <c r="A1126" s="339"/>
      <c r="B1126" s="339"/>
      <c r="C1126" s="339"/>
      <c r="D1126" s="340"/>
      <c r="E1126" s="343"/>
      <c r="F1126" s="339"/>
      <c r="G1126" s="339"/>
      <c r="H1126" s="339"/>
      <c r="I1126" s="339"/>
      <c r="J1126" s="339"/>
      <c r="K1126" s="339"/>
      <c r="L1126" s="339"/>
    </row>
    <row r="1127" spans="1:12" s="268" customFormat="1" ht="12" x14ac:dyDescent="0.2">
      <c r="A1127" s="339"/>
      <c r="B1127" s="339"/>
      <c r="C1127" s="339"/>
      <c r="D1127" s="340"/>
      <c r="E1127" s="343"/>
      <c r="F1127" s="339"/>
      <c r="G1127" s="339"/>
      <c r="H1127" s="339"/>
      <c r="I1127" s="339"/>
      <c r="J1127" s="339"/>
      <c r="K1127" s="339"/>
      <c r="L1127" s="339"/>
    </row>
    <row r="1128" spans="1:12" s="268" customFormat="1" ht="12" x14ac:dyDescent="0.2">
      <c r="A1128" s="339"/>
      <c r="B1128" s="339"/>
      <c r="C1128" s="339"/>
      <c r="D1128" s="340"/>
      <c r="E1128" s="343"/>
      <c r="F1128" s="339"/>
      <c r="G1128" s="339"/>
      <c r="H1128" s="339"/>
      <c r="I1128" s="339"/>
      <c r="J1128" s="339"/>
      <c r="K1128" s="339"/>
      <c r="L1128" s="339"/>
    </row>
    <row r="1129" spans="1:12" s="268" customFormat="1" ht="12" x14ac:dyDescent="0.2">
      <c r="A1129" s="339"/>
      <c r="B1129" s="339"/>
      <c r="C1129" s="339"/>
      <c r="D1129" s="340"/>
      <c r="E1129" s="343"/>
      <c r="F1129" s="339"/>
      <c r="G1129" s="339"/>
      <c r="H1129" s="339"/>
      <c r="I1129" s="339"/>
      <c r="J1129" s="339"/>
      <c r="K1129" s="339"/>
      <c r="L1129" s="339"/>
    </row>
    <row r="1130" spans="1:12" s="268" customFormat="1" ht="12" x14ac:dyDescent="0.2">
      <c r="A1130" s="339"/>
      <c r="B1130" s="339"/>
      <c r="C1130" s="339"/>
      <c r="D1130" s="340"/>
      <c r="E1130" s="343"/>
      <c r="F1130" s="339"/>
      <c r="G1130" s="339"/>
      <c r="H1130" s="339"/>
      <c r="I1130" s="339"/>
      <c r="J1130" s="339"/>
      <c r="K1130" s="339"/>
      <c r="L1130" s="339"/>
    </row>
    <row r="1131" spans="1:12" s="268" customFormat="1" ht="12" x14ac:dyDescent="0.2">
      <c r="A1131" s="339"/>
      <c r="B1131" s="339"/>
      <c r="C1131" s="339"/>
      <c r="D1131" s="340"/>
      <c r="E1131" s="343"/>
      <c r="F1131" s="339"/>
      <c r="G1131" s="339"/>
      <c r="H1131" s="339"/>
      <c r="I1131" s="339"/>
      <c r="J1131" s="339"/>
      <c r="K1131" s="339"/>
      <c r="L1131" s="339"/>
    </row>
    <row r="1132" spans="1:12" s="268" customFormat="1" ht="12" x14ac:dyDescent="0.2">
      <c r="A1132" s="339"/>
      <c r="B1132" s="339"/>
      <c r="C1132" s="339"/>
      <c r="D1132" s="340"/>
      <c r="E1132" s="343"/>
      <c r="F1132" s="339"/>
      <c r="G1132" s="339"/>
      <c r="H1132" s="339"/>
      <c r="I1132" s="339"/>
      <c r="J1132" s="339"/>
      <c r="K1132" s="339"/>
      <c r="L1132" s="339"/>
    </row>
    <row r="1133" spans="1:12" s="268" customFormat="1" ht="12" x14ac:dyDescent="0.2">
      <c r="A1133" s="339"/>
      <c r="B1133" s="339"/>
      <c r="C1133" s="339"/>
      <c r="D1133" s="340"/>
      <c r="E1133" s="343"/>
      <c r="F1133" s="339"/>
      <c r="G1133" s="339"/>
      <c r="H1133" s="339"/>
      <c r="I1133" s="339"/>
      <c r="J1133" s="339"/>
      <c r="K1133" s="339"/>
      <c r="L1133" s="339"/>
    </row>
    <row r="1134" spans="1:12" s="268" customFormat="1" ht="12" x14ac:dyDescent="0.2">
      <c r="A1134" s="339"/>
      <c r="B1134" s="339"/>
      <c r="C1134" s="339"/>
      <c r="D1134" s="340"/>
      <c r="E1134" s="343"/>
      <c r="F1134" s="339"/>
      <c r="G1134" s="339"/>
      <c r="H1134" s="339"/>
      <c r="I1134" s="339"/>
      <c r="J1134" s="339"/>
      <c r="K1134" s="339"/>
      <c r="L1134" s="339"/>
    </row>
    <row r="1135" spans="1:12" s="268" customFormat="1" ht="12" x14ac:dyDescent="0.2">
      <c r="A1135" s="339"/>
      <c r="B1135" s="339"/>
      <c r="C1135" s="339"/>
      <c r="D1135" s="340"/>
      <c r="E1135" s="343"/>
      <c r="F1135" s="339"/>
      <c r="G1135" s="339"/>
      <c r="H1135" s="339"/>
      <c r="I1135" s="339"/>
      <c r="J1135" s="339"/>
      <c r="K1135" s="339"/>
      <c r="L1135" s="339"/>
    </row>
    <row r="1136" spans="1:12" s="268" customFormat="1" ht="12" x14ac:dyDescent="0.2">
      <c r="A1136" s="339"/>
      <c r="B1136" s="339"/>
      <c r="C1136" s="339"/>
      <c r="D1136" s="340"/>
      <c r="E1136" s="343"/>
      <c r="F1136" s="339"/>
      <c r="G1136" s="339"/>
      <c r="H1136" s="339"/>
      <c r="I1136" s="339"/>
      <c r="J1136" s="339"/>
      <c r="K1136" s="339"/>
      <c r="L1136" s="339"/>
    </row>
    <row r="1137" spans="1:12" s="268" customFormat="1" ht="12" x14ac:dyDescent="0.2">
      <c r="A1137" s="339"/>
      <c r="B1137" s="339"/>
      <c r="C1137" s="339"/>
      <c r="D1137" s="340"/>
      <c r="E1137" s="343"/>
      <c r="F1137" s="339"/>
      <c r="G1137" s="339"/>
      <c r="H1137" s="339"/>
      <c r="I1137" s="339"/>
      <c r="J1137" s="339"/>
      <c r="K1137" s="339"/>
      <c r="L1137" s="339"/>
    </row>
    <row r="1138" spans="1:12" s="268" customFormat="1" ht="12" x14ac:dyDescent="0.2">
      <c r="A1138" s="339"/>
      <c r="B1138" s="339"/>
      <c r="C1138" s="339"/>
      <c r="D1138" s="340"/>
      <c r="E1138" s="343"/>
      <c r="F1138" s="339"/>
      <c r="G1138" s="339"/>
      <c r="H1138" s="339"/>
      <c r="I1138" s="339"/>
      <c r="J1138" s="339"/>
      <c r="K1138" s="339"/>
      <c r="L1138" s="339"/>
    </row>
    <row r="1139" spans="1:12" s="268" customFormat="1" ht="12" x14ac:dyDescent="0.2">
      <c r="A1139" s="339"/>
      <c r="B1139" s="339"/>
      <c r="C1139" s="339"/>
      <c r="D1139" s="340"/>
      <c r="E1139" s="343"/>
      <c r="F1139" s="339"/>
      <c r="G1139" s="339"/>
      <c r="H1139" s="339"/>
      <c r="I1139" s="339"/>
      <c r="J1139" s="339"/>
      <c r="K1139" s="339"/>
      <c r="L1139" s="339"/>
    </row>
    <row r="1140" spans="1:12" s="268" customFormat="1" ht="12" x14ac:dyDescent="0.2">
      <c r="A1140" s="339"/>
      <c r="B1140" s="339"/>
      <c r="C1140" s="339"/>
      <c r="D1140" s="340"/>
      <c r="E1140" s="343"/>
      <c r="F1140" s="339"/>
      <c r="G1140" s="339"/>
      <c r="H1140" s="339"/>
      <c r="I1140" s="339"/>
      <c r="J1140" s="339"/>
      <c r="K1140" s="339"/>
      <c r="L1140" s="339"/>
    </row>
    <row r="1141" spans="1:12" s="268" customFormat="1" ht="12" x14ac:dyDescent="0.2">
      <c r="A1141" s="339"/>
      <c r="B1141" s="339"/>
      <c r="C1141" s="339"/>
      <c r="D1141" s="340"/>
      <c r="E1141" s="343"/>
      <c r="F1141" s="339"/>
      <c r="G1141" s="339"/>
      <c r="H1141" s="339"/>
      <c r="I1141" s="339"/>
      <c r="J1141" s="339"/>
      <c r="K1141" s="339"/>
      <c r="L1141" s="339"/>
    </row>
    <row r="1142" spans="1:12" s="268" customFormat="1" ht="12" x14ac:dyDescent="0.2">
      <c r="A1142" s="339"/>
      <c r="B1142" s="339"/>
      <c r="C1142" s="339"/>
      <c r="D1142" s="340"/>
      <c r="E1142" s="343"/>
      <c r="F1142" s="339"/>
      <c r="G1142" s="339"/>
      <c r="H1142" s="339"/>
      <c r="I1142" s="339"/>
      <c r="J1142" s="339"/>
      <c r="K1142" s="339"/>
      <c r="L1142" s="339"/>
    </row>
    <row r="1143" spans="1:12" s="268" customFormat="1" ht="12" x14ac:dyDescent="0.2">
      <c r="A1143" s="339"/>
      <c r="B1143" s="339"/>
      <c r="C1143" s="339"/>
      <c r="D1143" s="340"/>
      <c r="E1143" s="343"/>
      <c r="F1143" s="339"/>
      <c r="G1143" s="339"/>
      <c r="H1143" s="339"/>
      <c r="I1143" s="339"/>
      <c r="J1143" s="339"/>
      <c r="K1143" s="339"/>
      <c r="L1143" s="339"/>
    </row>
    <row r="1144" spans="1:12" s="268" customFormat="1" ht="12" x14ac:dyDescent="0.2">
      <c r="A1144" s="339"/>
      <c r="B1144" s="339"/>
      <c r="C1144" s="339"/>
      <c r="D1144" s="340"/>
      <c r="E1144" s="343"/>
      <c r="F1144" s="339"/>
      <c r="G1144" s="339"/>
      <c r="H1144" s="339"/>
      <c r="I1144" s="339"/>
      <c r="J1144" s="339"/>
      <c r="K1144" s="339"/>
      <c r="L1144" s="339"/>
    </row>
    <row r="1145" spans="1:12" s="268" customFormat="1" ht="12" x14ac:dyDescent="0.2">
      <c r="A1145" s="339"/>
      <c r="B1145" s="339"/>
      <c r="C1145" s="339"/>
      <c r="D1145" s="340"/>
      <c r="E1145" s="343"/>
      <c r="F1145" s="339"/>
      <c r="G1145" s="339"/>
      <c r="H1145" s="339"/>
      <c r="I1145" s="339"/>
      <c r="J1145" s="339"/>
      <c r="K1145" s="339"/>
      <c r="L1145" s="339"/>
    </row>
    <row r="1146" spans="1:12" s="268" customFormat="1" ht="12" x14ac:dyDescent="0.2">
      <c r="A1146" s="339"/>
      <c r="B1146" s="339"/>
      <c r="C1146" s="339"/>
      <c r="D1146" s="340"/>
      <c r="E1146" s="343"/>
      <c r="F1146" s="339"/>
      <c r="G1146" s="339"/>
      <c r="H1146" s="339"/>
      <c r="I1146" s="339"/>
      <c r="J1146" s="339"/>
      <c r="K1146" s="339"/>
      <c r="L1146" s="339"/>
    </row>
    <row r="1147" spans="1:12" s="268" customFormat="1" ht="12" x14ac:dyDescent="0.2">
      <c r="A1147" s="339"/>
      <c r="B1147" s="339"/>
      <c r="C1147" s="339"/>
      <c r="D1147" s="340"/>
      <c r="E1147" s="343"/>
      <c r="F1147" s="339"/>
      <c r="G1147" s="339"/>
      <c r="H1147" s="339"/>
      <c r="I1147" s="339"/>
      <c r="J1147" s="339"/>
      <c r="K1147" s="339"/>
      <c r="L1147" s="339"/>
    </row>
    <row r="1148" spans="1:12" s="268" customFormat="1" ht="12" x14ac:dyDescent="0.2">
      <c r="A1148" s="339"/>
      <c r="B1148" s="339"/>
      <c r="C1148" s="339"/>
      <c r="D1148" s="340"/>
      <c r="E1148" s="343"/>
      <c r="F1148" s="339"/>
      <c r="G1148" s="339"/>
      <c r="H1148" s="339"/>
      <c r="I1148" s="339"/>
      <c r="J1148" s="339"/>
      <c r="K1148" s="339"/>
      <c r="L1148" s="339"/>
    </row>
    <row r="1149" spans="1:12" s="268" customFormat="1" ht="12" x14ac:dyDescent="0.2">
      <c r="A1149" s="339"/>
      <c r="B1149" s="339"/>
      <c r="C1149" s="339"/>
      <c r="D1149" s="340"/>
      <c r="E1149" s="343"/>
      <c r="F1149" s="339"/>
      <c r="G1149" s="339"/>
      <c r="H1149" s="339"/>
      <c r="I1149" s="339"/>
      <c r="J1149" s="339"/>
      <c r="K1149" s="339"/>
      <c r="L1149" s="339"/>
    </row>
    <row r="1150" spans="1:12" s="268" customFormat="1" ht="12" x14ac:dyDescent="0.2">
      <c r="A1150" s="339"/>
      <c r="B1150" s="339"/>
      <c r="C1150" s="339"/>
      <c r="D1150" s="340"/>
      <c r="E1150" s="343"/>
      <c r="F1150" s="339"/>
      <c r="G1150" s="339"/>
      <c r="H1150" s="339"/>
      <c r="I1150" s="339"/>
      <c r="J1150" s="339"/>
      <c r="K1150" s="339"/>
      <c r="L1150" s="339"/>
    </row>
    <row r="1151" spans="1:12" s="268" customFormat="1" ht="12" x14ac:dyDescent="0.2">
      <c r="A1151" s="339"/>
      <c r="B1151" s="339"/>
      <c r="C1151" s="339"/>
      <c r="D1151" s="340"/>
      <c r="E1151" s="343"/>
      <c r="F1151" s="339"/>
      <c r="G1151" s="339"/>
      <c r="H1151" s="339"/>
      <c r="I1151" s="339"/>
      <c r="J1151" s="339"/>
      <c r="K1151" s="339"/>
      <c r="L1151" s="339"/>
    </row>
    <row r="1152" spans="1:12" s="268" customFormat="1" ht="12" x14ac:dyDescent="0.2">
      <c r="A1152" s="339"/>
      <c r="B1152" s="339"/>
      <c r="C1152" s="339"/>
      <c r="D1152" s="340"/>
      <c r="E1152" s="343"/>
      <c r="F1152" s="339"/>
      <c r="G1152" s="339"/>
      <c r="H1152" s="339"/>
      <c r="I1152" s="339"/>
      <c r="J1152" s="339"/>
      <c r="K1152" s="339"/>
      <c r="L1152" s="339"/>
    </row>
    <row r="1153" spans="1:12" s="268" customFormat="1" ht="12" x14ac:dyDescent="0.2">
      <c r="A1153" s="339"/>
      <c r="B1153" s="339"/>
      <c r="C1153" s="339"/>
      <c r="D1153" s="340"/>
      <c r="E1153" s="343"/>
      <c r="F1153" s="339"/>
      <c r="G1153" s="339"/>
      <c r="H1153" s="339"/>
      <c r="I1153" s="339"/>
      <c r="J1153" s="339"/>
      <c r="K1153" s="339"/>
      <c r="L1153" s="339"/>
    </row>
    <row r="1154" spans="1:12" s="268" customFormat="1" ht="12" x14ac:dyDescent="0.2">
      <c r="A1154" s="339"/>
      <c r="B1154" s="339"/>
      <c r="C1154" s="339"/>
      <c r="D1154" s="340"/>
      <c r="E1154" s="343"/>
      <c r="F1154" s="339"/>
      <c r="G1154" s="339"/>
      <c r="H1154" s="339"/>
      <c r="I1154" s="339"/>
      <c r="J1154" s="339"/>
      <c r="K1154" s="339"/>
      <c r="L1154" s="339"/>
    </row>
    <row r="1155" spans="1:12" s="268" customFormat="1" ht="12" x14ac:dyDescent="0.2">
      <c r="A1155" s="339"/>
      <c r="B1155" s="339"/>
      <c r="C1155" s="339"/>
      <c r="D1155" s="340"/>
      <c r="E1155" s="343"/>
      <c r="F1155" s="339"/>
      <c r="G1155" s="339"/>
      <c r="H1155" s="339"/>
      <c r="I1155" s="339"/>
      <c r="J1155" s="339"/>
      <c r="K1155" s="339"/>
      <c r="L1155" s="339"/>
    </row>
    <row r="1156" spans="1:12" s="268" customFormat="1" ht="12" x14ac:dyDescent="0.2">
      <c r="A1156" s="339"/>
      <c r="B1156" s="339"/>
      <c r="C1156" s="339"/>
      <c r="D1156" s="340"/>
      <c r="E1156" s="343"/>
      <c r="F1156" s="339"/>
      <c r="G1156" s="339"/>
      <c r="H1156" s="339"/>
      <c r="I1156" s="339"/>
      <c r="J1156" s="339"/>
      <c r="K1156" s="339"/>
      <c r="L1156" s="339"/>
    </row>
    <row r="1157" spans="1:12" s="268" customFormat="1" ht="12" x14ac:dyDescent="0.2">
      <c r="A1157" s="339"/>
      <c r="B1157" s="339"/>
      <c r="C1157" s="339"/>
      <c r="D1157" s="340"/>
      <c r="E1157" s="343"/>
      <c r="F1157" s="339"/>
      <c r="G1157" s="339"/>
      <c r="H1157" s="339"/>
      <c r="I1157" s="339"/>
      <c r="J1157" s="339"/>
      <c r="K1157" s="339"/>
      <c r="L1157" s="339"/>
    </row>
    <row r="1158" spans="1:12" s="268" customFormat="1" ht="12" x14ac:dyDescent="0.2">
      <c r="A1158" s="339"/>
      <c r="B1158" s="339"/>
      <c r="C1158" s="339"/>
      <c r="D1158" s="340"/>
      <c r="E1158" s="343"/>
      <c r="F1158" s="339"/>
      <c r="G1158" s="339"/>
      <c r="H1158" s="339"/>
      <c r="I1158" s="339"/>
      <c r="J1158" s="339"/>
      <c r="K1158" s="339"/>
      <c r="L1158" s="339"/>
    </row>
    <row r="1159" spans="1:12" s="268" customFormat="1" ht="12" x14ac:dyDescent="0.2">
      <c r="A1159" s="339"/>
      <c r="B1159" s="339"/>
      <c r="C1159" s="339"/>
      <c r="D1159" s="340"/>
      <c r="E1159" s="343"/>
      <c r="F1159" s="339"/>
      <c r="G1159" s="339"/>
      <c r="H1159" s="339"/>
      <c r="I1159" s="339"/>
      <c r="J1159" s="339"/>
      <c r="K1159" s="339"/>
      <c r="L1159" s="339"/>
    </row>
    <row r="1160" spans="1:12" s="268" customFormat="1" ht="12" x14ac:dyDescent="0.2">
      <c r="A1160" s="339"/>
      <c r="B1160" s="339"/>
      <c r="C1160" s="339"/>
      <c r="D1160" s="340"/>
      <c r="E1160" s="343"/>
      <c r="F1160" s="339"/>
      <c r="G1160" s="339"/>
      <c r="H1160" s="339"/>
      <c r="I1160" s="339"/>
      <c r="J1160" s="339"/>
      <c r="K1160" s="339"/>
      <c r="L1160" s="339"/>
    </row>
    <row r="1161" spans="1:12" s="268" customFormat="1" ht="12" x14ac:dyDescent="0.2">
      <c r="A1161" s="339"/>
      <c r="B1161" s="339"/>
      <c r="C1161" s="339"/>
      <c r="D1161" s="340"/>
      <c r="E1161" s="343"/>
      <c r="F1161" s="339"/>
      <c r="G1161" s="339"/>
      <c r="H1161" s="339"/>
      <c r="I1161" s="339"/>
      <c r="J1161" s="339"/>
      <c r="K1161" s="339"/>
      <c r="L1161" s="339"/>
    </row>
    <row r="1162" spans="1:12" s="268" customFormat="1" ht="12" x14ac:dyDescent="0.2">
      <c r="A1162" s="339"/>
      <c r="B1162" s="339"/>
      <c r="C1162" s="339"/>
      <c r="D1162" s="340"/>
      <c r="E1162" s="343"/>
      <c r="F1162" s="339"/>
      <c r="G1162" s="339"/>
      <c r="H1162" s="339"/>
      <c r="I1162" s="339"/>
      <c r="J1162" s="339"/>
      <c r="K1162" s="339"/>
      <c r="L1162" s="339"/>
    </row>
    <row r="1163" spans="1:12" s="268" customFormat="1" ht="12" x14ac:dyDescent="0.2">
      <c r="A1163" s="339"/>
      <c r="B1163" s="339"/>
      <c r="C1163" s="339"/>
      <c r="D1163" s="340"/>
      <c r="E1163" s="343"/>
      <c r="F1163" s="339"/>
      <c r="G1163" s="339"/>
      <c r="H1163" s="339"/>
      <c r="I1163" s="339"/>
      <c r="J1163" s="339"/>
      <c r="K1163" s="339"/>
      <c r="L1163" s="339"/>
    </row>
    <row r="1164" spans="1:12" s="268" customFormat="1" ht="12" x14ac:dyDescent="0.2">
      <c r="A1164" s="339"/>
      <c r="B1164" s="339"/>
      <c r="C1164" s="339"/>
      <c r="D1164" s="340"/>
      <c r="E1164" s="343"/>
      <c r="F1164" s="339"/>
      <c r="G1164" s="339"/>
      <c r="H1164" s="339"/>
      <c r="I1164" s="339"/>
      <c r="J1164" s="339"/>
      <c r="K1164" s="339"/>
      <c r="L1164" s="339"/>
    </row>
    <row r="1165" spans="1:12" s="268" customFormat="1" ht="12" x14ac:dyDescent="0.2">
      <c r="A1165" s="339"/>
      <c r="B1165" s="339"/>
      <c r="C1165" s="339"/>
      <c r="D1165" s="340"/>
      <c r="E1165" s="343"/>
      <c r="F1165" s="339"/>
      <c r="G1165" s="339"/>
      <c r="H1165" s="339"/>
      <c r="I1165" s="339"/>
      <c r="J1165" s="339"/>
      <c r="K1165" s="339"/>
      <c r="L1165" s="339"/>
    </row>
    <row r="1166" spans="1:12" s="268" customFormat="1" ht="12" x14ac:dyDescent="0.2">
      <c r="A1166" s="339"/>
      <c r="B1166" s="339"/>
      <c r="C1166" s="339"/>
      <c r="D1166" s="340"/>
      <c r="E1166" s="343"/>
      <c r="F1166" s="339"/>
      <c r="G1166" s="339"/>
      <c r="H1166" s="339"/>
      <c r="I1166" s="339"/>
      <c r="J1166" s="339"/>
      <c r="K1166" s="339"/>
      <c r="L1166" s="339"/>
    </row>
    <row r="1167" spans="1:12" s="268" customFormat="1" ht="12" x14ac:dyDescent="0.2">
      <c r="A1167" s="339"/>
      <c r="B1167" s="339"/>
      <c r="C1167" s="339"/>
      <c r="D1167" s="340"/>
      <c r="E1167" s="343"/>
      <c r="F1167" s="339"/>
      <c r="G1167" s="339"/>
      <c r="H1167" s="339"/>
      <c r="I1167" s="339"/>
      <c r="J1167" s="339"/>
      <c r="K1167" s="339"/>
      <c r="L1167" s="339"/>
    </row>
    <row r="1168" spans="1:12" s="268" customFormat="1" ht="12" x14ac:dyDescent="0.2">
      <c r="A1168" s="339"/>
      <c r="B1168" s="339"/>
      <c r="C1168" s="339"/>
      <c r="D1168" s="340"/>
      <c r="E1168" s="343"/>
      <c r="F1168" s="339"/>
      <c r="G1168" s="339"/>
      <c r="H1168" s="339"/>
      <c r="I1168" s="339"/>
      <c r="J1168" s="339"/>
      <c r="K1168" s="339"/>
      <c r="L1168" s="339"/>
    </row>
    <row r="1169" spans="1:12" s="268" customFormat="1" ht="12" x14ac:dyDescent="0.2">
      <c r="A1169" s="339"/>
      <c r="B1169" s="339"/>
      <c r="C1169" s="339"/>
      <c r="D1169" s="340"/>
      <c r="E1169" s="343"/>
      <c r="F1169" s="339"/>
      <c r="G1169" s="339"/>
      <c r="H1169" s="339"/>
      <c r="I1169" s="339"/>
      <c r="J1169" s="339"/>
      <c r="K1169" s="339"/>
      <c r="L1169" s="339"/>
    </row>
    <row r="1170" spans="1:12" s="268" customFormat="1" ht="12" x14ac:dyDescent="0.2">
      <c r="A1170" s="339"/>
      <c r="B1170" s="339"/>
      <c r="C1170" s="339"/>
      <c r="D1170" s="340"/>
      <c r="E1170" s="343"/>
      <c r="F1170" s="339"/>
      <c r="G1170" s="339"/>
      <c r="H1170" s="339"/>
      <c r="I1170" s="339"/>
      <c r="J1170" s="339"/>
      <c r="K1170" s="339"/>
      <c r="L1170" s="339"/>
    </row>
    <row r="1171" spans="1:12" s="268" customFormat="1" ht="12" x14ac:dyDescent="0.2">
      <c r="A1171" s="339"/>
      <c r="B1171" s="339"/>
      <c r="C1171" s="339"/>
      <c r="D1171" s="340"/>
      <c r="E1171" s="343"/>
      <c r="F1171" s="339"/>
      <c r="G1171" s="339"/>
      <c r="H1171" s="339"/>
      <c r="I1171" s="339"/>
      <c r="J1171" s="339"/>
      <c r="K1171" s="339"/>
      <c r="L1171" s="339"/>
    </row>
    <row r="1172" spans="1:12" s="268" customFormat="1" ht="12" x14ac:dyDescent="0.2">
      <c r="A1172" s="339"/>
      <c r="B1172" s="339"/>
      <c r="C1172" s="339"/>
      <c r="D1172" s="340"/>
      <c r="E1172" s="343"/>
      <c r="F1172" s="339"/>
      <c r="G1172" s="339"/>
      <c r="H1172" s="339"/>
      <c r="I1172" s="339"/>
      <c r="J1172" s="339"/>
      <c r="K1172" s="339"/>
      <c r="L1172" s="339"/>
    </row>
    <row r="1173" spans="1:12" s="268" customFormat="1" ht="12" x14ac:dyDescent="0.2">
      <c r="A1173" s="339"/>
      <c r="B1173" s="339"/>
      <c r="C1173" s="339"/>
      <c r="D1173" s="340"/>
      <c r="E1173" s="343"/>
      <c r="F1173" s="339"/>
      <c r="G1173" s="339"/>
      <c r="H1173" s="339"/>
      <c r="I1173" s="339"/>
      <c r="J1173" s="339"/>
      <c r="K1173" s="339"/>
      <c r="L1173" s="339"/>
    </row>
    <row r="1174" spans="1:12" s="268" customFormat="1" ht="12" x14ac:dyDescent="0.2">
      <c r="A1174" s="339"/>
      <c r="B1174" s="339"/>
      <c r="C1174" s="339"/>
      <c r="D1174" s="340"/>
      <c r="E1174" s="343"/>
      <c r="F1174" s="339"/>
      <c r="G1174" s="339"/>
      <c r="H1174" s="339"/>
      <c r="I1174" s="339"/>
      <c r="J1174" s="339"/>
      <c r="K1174" s="339"/>
      <c r="L1174" s="339"/>
    </row>
    <row r="1175" spans="1:12" s="268" customFormat="1" ht="12" x14ac:dyDescent="0.2">
      <c r="A1175" s="339"/>
      <c r="B1175" s="339"/>
      <c r="C1175" s="339"/>
      <c r="D1175" s="340"/>
      <c r="E1175" s="343"/>
      <c r="F1175" s="339"/>
      <c r="G1175" s="339"/>
      <c r="H1175" s="339"/>
      <c r="I1175" s="339"/>
      <c r="J1175" s="339"/>
      <c r="K1175" s="339"/>
      <c r="L1175" s="339"/>
    </row>
    <row r="1176" spans="1:12" s="268" customFormat="1" ht="12" x14ac:dyDescent="0.2">
      <c r="A1176" s="339"/>
      <c r="B1176" s="339"/>
      <c r="C1176" s="339"/>
      <c r="D1176" s="340"/>
      <c r="E1176" s="343"/>
      <c r="F1176" s="339"/>
      <c r="G1176" s="339"/>
      <c r="H1176" s="339"/>
      <c r="I1176" s="339"/>
      <c r="J1176" s="339"/>
      <c r="K1176" s="339"/>
      <c r="L1176" s="339"/>
    </row>
    <row r="1177" spans="1:12" s="268" customFormat="1" ht="12" x14ac:dyDescent="0.2">
      <c r="A1177" s="339"/>
      <c r="B1177" s="339"/>
      <c r="C1177" s="339"/>
      <c r="D1177" s="340"/>
      <c r="E1177" s="343"/>
      <c r="F1177" s="339"/>
      <c r="G1177" s="339"/>
      <c r="H1177" s="339"/>
      <c r="I1177" s="339"/>
      <c r="J1177" s="339"/>
      <c r="K1177" s="339"/>
      <c r="L1177" s="339"/>
    </row>
    <row r="1178" spans="1:12" s="268" customFormat="1" ht="12" x14ac:dyDescent="0.2">
      <c r="A1178" s="339"/>
      <c r="B1178" s="339"/>
      <c r="C1178" s="339"/>
      <c r="D1178" s="340"/>
      <c r="E1178" s="343"/>
      <c r="F1178" s="339"/>
      <c r="G1178" s="339"/>
      <c r="H1178" s="339"/>
      <c r="I1178" s="339"/>
      <c r="J1178" s="339"/>
      <c r="K1178" s="339"/>
      <c r="L1178" s="339"/>
    </row>
    <row r="1179" spans="1:12" s="268" customFormat="1" ht="12" x14ac:dyDescent="0.2">
      <c r="A1179" s="339"/>
      <c r="B1179" s="339"/>
      <c r="C1179" s="339"/>
      <c r="D1179" s="340"/>
      <c r="E1179" s="343"/>
      <c r="F1179" s="339"/>
      <c r="G1179" s="339"/>
      <c r="H1179" s="339"/>
      <c r="I1179" s="339"/>
      <c r="J1179" s="339"/>
      <c r="K1179" s="339"/>
      <c r="L1179" s="339"/>
    </row>
    <row r="1180" spans="1:12" s="268" customFormat="1" ht="12" x14ac:dyDescent="0.2">
      <c r="A1180" s="339"/>
      <c r="B1180" s="339"/>
      <c r="C1180" s="339"/>
      <c r="D1180" s="340"/>
      <c r="E1180" s="343"/>
      <c r="F1180" s="339"/>
      <c r="G1180" s="339"/>
      <c r="H1180" s="339"/>
      <c r="I1180" s="339"/>
      <c r="J1180" s="339"/>
      <c r="K1180" s="339"/>
      <c r="L1180" s="339"/>
    </row>
    <row r="1181" spans="1:12" s="268" customFormat="1" ht="12" x14ac:dyDescent="0.2">
      <c r="A1181" s="339"/>
      <c r="B1181" s="339"/>
      <c r="C1181" s="339"/>
      <c r="D1181" s="340"/>
      <c r="E1181" s="343"/>
      <c r="F1181" s="339"/>
      <c r="G1181" s="339"/>
      <c r="H1181" s="339"/>
      <c r="I1181" s="339"/>
      <c r="J1181" s="339"/>
      <c r="K1181" s="339"/>
      <c r="L1181" s="339"/>
    </row>
    <row r="1182" spans="1:12" s="268" customFormat="1" ht="12" x14ac:dyDescent="0.2">
      <c r="A1182" s="339"/>
      <c r="B1182" s="339"/>
      <c r="C1182" s="339"/>
      <c r="D1182" s="340"/>
      <c r="E1182" s="343"/>
      <c r="F1182" s="339"/>
      <c r="G1182" s="339"/>
      <c r="H1182" s="339"/>
      <c r="I1182" s="339"/>
      <c r="J1182" s="339"/>
      <c r="K1182" s="339"/>
      <c r="L1182" s="339"/>
    </row>
    <row r="1183" spans="1:12" s="268" customFormat="1" ht="12" x14ac:dyDescent="0.2">
      <c r="A1183" s="339"/>
      <c r="B1183" s="339"/>
      <c r="C1183" s="339"/>
      <c r="D1183" s="340"/>
      <c r="E1183" s="343"/>
      <c r="F1183" s="339"/>
      <c r="G1183" s="339"/>
      <c r="H1183" s="339"/>
      <c r="I1183" s="339"/>
      <c r="J1183" s="339"/>
      <c r="K1183" s="339"/>
      <c r="L1183" s="339"/>
    </row>
    <row r="1184" spans="1:12" s="268" customFormat="1" ht="12" x14ac:dyDescent="0.2">
      <c r="A1184" s="339"/>
      <c r="B1184" s="339"/>
      <c r="C1184" s="339"/>
      <c r="D1184" s="340"/>
      <c r="E1184" s="343"/>
      <c r="F1184" s="339"/>
      <c r="G1184" s="339"/>
      <c r="H1184" s="339"/>
      <c r="I1184" s="339"/>
      <c r="J1184" s="339"/>
      <c r="K1184" s="339"/>
      <c r="L1184" s="339"/>
    </row>
    <row r="1185" spans="1:12" s="268" customFormat="1" ht="12" x14ac:dyDescent="0.2">
      <c r="A1185" s="339"/>
      <c r="B1185" s="339"/>
      <c r="C1185" s="339"/>
      <c r="D1185" s="340"/>
      <c r="E1185" s="343"/>
      <c r="F1185" s="339"/>
      <c r="G1185" s="339"/>
      <c r="H1185" s="339"/>
      <c r="I1185" s="339"/>
      <c r="J1185" s="339"/>
      <c r="K1185" s="339"/>
      <c r="L1185" s="339"/>
    </row>
    <row r="1186" spans="1:12" s="268" customFormat="1" ht="12" x14ac:dyDescent="0.2">
      <c r="A1186" s="339"/>
      <c r="B1186" s="339"/>
      <c r="C1186" s="339"/>
      <c r="D1186" s="340"/>
      <c r="E1186" s="343"/>
      <c r="F1186" s="339"/>
      <c r="G1186" s="339"/>
      <c r="H1186" s="339"/>
      <c r="I1186" s="339"/>
      <c r="J1186" s="339"/>
      <c r="K1186" s="339"/>
      <c r="L1186" s="339"/>
    </row>
    <row r="1187" spans="1:12" s="268" customFormat="1" ht="12" x14ac:dyDescent="0.2">
      <c r="A1187" s="339"/>
      <c r="B1187" s="339"/>
      <c r="C1187" s="339"/>
      <c r="D1187" s="340"/>
      <c r="E1187" s="343"/>
      <c r="F1187" s="339"/>
      <c r="G1187" s="339"/>
      <c r="H1187" s="339"/>
      <c r="I1187" s="339"/>
      <c r="J1187" s="339"/>
      <c r="K1187" s="339"/>
      <c r="L1187" s="339"/>
    </row>
    <row r="1188" spans="1:12" s="268" customFormat="1" ht="12" x14ac:dyDescent="0.2">
      <c r="A1188" s="339"/>
      <c r="B1188" s="339"/>
      <c r="C1188" s="339"/>
      <c r="D1188" s="340"/>
      <c r="E1188" s="343"/>
      <c r="F1188" s="339"/>
      <c r="G1188" s="339"/>
      <c r="H1188" s="339"/>
      <c r="I1188" s="339"/>
      <c r="J1188" s="339"/>
      <c r="K1188" s="339"/>
      <c r="L1188" s="339"/>
    </row>
    <row r="1189" spans="1:12" s="268" customFormat="1" ht="12" x14ac:dyDescent="0.2">
      <c r="A1189" s="339"/>
      <c r="B1189" s="339"/>
      <c r="C1189" s="339"/>
      <c r="D1189" s="340"/>
      <c r="E1189" s="343"/>
      <c r="F1189" s="339"/>
      <c r="G1189" s="339"/>
      <c r="H1189" s="339"/>
      <c r="I1189" s="339"/>
      <c r="J1189" s="339"/>
      <c r="K1189" s="339"/>
      <c r="L1189" s="339"/>
    </row>
    <row r="1190" spans="1:12" s="268" customFormat="1" ht="12" x14ac:dyDescent="0.2">
      <c r="A1190" s="339"/>
      <c r="B1190" s="339"/>
      <c r="C1190" s="339"/>
      <c r="D1190" s="340"/>
      <c r="E1190" s="343"/>
      <c r="F1190" s="339"/>
      <c r="G1190" s="339"/>
      <c r="H1190" s="339"/>
      <c r="I1190" s="339"/>
      <c r="J1190" s="339"/>
      <c r="K1190" s="339"/>
      <c r="L1190" s="339"/>
    </row>
    <row r="1191" spans="1:12" s="268" customFormat="1" ht="12" x14ac:dyDescent="0.2">
      <c r="A1191" s="339"/>
      <c r="B1191" s="339"/>
      <c r="C1191" s="339"/>
      <c r="D1191" s="340"/>
      <c r="E1191" s="343"/>
      <c r="F1191" s="339"/>
      <c r="G1191" s="339"/>
      <c r="H1191" s="339"/>
      <c r="I1191" s="339"/>
      <c r="J1191" s="339"/>
      <c r="K1191" s="339"/>
      <c r="L1191" s="339"/>
    </row>
    <row r="1192" spans="1:12" s="268" customFormat="1" ht="12" x14ac:dyDescent="0.2">
      <c r="A1192" s="339"/>
      <c r="B1192" s="339"/>
      <c r="C1192" s="339"/>
      <c r="D1192" s="340"/>
      <c r="E1192" s="343"/>
      <c r="F1192" s="339"/>
      <c r="G1192" s="339"/>
      <c r="H1192" s="339"/>
      <c r="I1192" s="339"/>
      <c r="J1192" s="339"/>
      <c r="K1192" s="339"/>
      <c r="L1192" s="339"/>
    </row>
    <row r="1193" spans="1:12" s="268" customFormat="1" ht="12" x14ac:dyDescent="0.2">
      <c r="A1193" s="339"/>
      <c r="B1193" s="339"/>
      <c r="C1193" s="339"/>
      <c r="D1193" s="340"/>
      <c r="E1193" s="343"/>
      <c r="F1193" s="339"/>
      <c r="G1193" s="339"/>
      <c r="H1193" s="339"/>
      <c r="I1193" s="339"/>
      <c r="J1193" s="339"/>
      <c r="K1193" s="339"/>
      <c r="L1193" s="339"/>
    </row>
    <row r="1194" spans="1:12" s="268" customFormat="1" ht="12" x14ac:dyDescent="0.2">
      <c r="A1194" s="339"/>
      <c r="B1194" s="339"/>
      <c r="C1194" s="339"/>
      <c r="D1194" s="340"/>
      <c r="E1194" s="343"/>
      <c r="F1194" s="339"/>
      <c r="G1194" s="339"/>
      <c r="H1194" s="339"/>
      <c r="I1194" s="339"/>
      <c r="J1194" s="339"/>
      <c r="K1194" s="339"/>
      <c r="L1194" s="339"/>
    </row>
    <row r="1195" spans="1:12" s="268" customFormat="1" ht="12" x14ac:dyDescent="0.2">
      <c r="A1195" s="339"/>
      <c r="B1195" s="339"/>
      <c r="C1195" s="339"/>
      <c r="D1195" s="340"/>
      <c r="E1195" s="343"/>
      <c r="F1195" s="339"/>
      <c r="G1195" s="339"/>
      <c r="H1195" s="339"/>
      <c r="I1195" s="339"/>
      <c r="J1195" s="339"/>
      <c r="K1195" s="339"/>
      <c r="L1195" s="339"/>
    </row>
    <row r="1196" spans="1:12" s="268" customFormat="1" ht="12" x14ac:dyDescent="0.2">
      <c r="A1196" s="339"/>
      <c r="B1196" s="339"/>
      <c r="C1196" s="339"/>
      <c r="D1196" s="340"/>
      <c r="E1196" s="343"/>
      <c r="F1196" s="339"/>
      <c r="G1196" s="339"/>
      <c r="H1196" s="339"/>
      <c r="I1196" s="339"/>
      <c r="J1196" s="339"/>
      <c r="K1196" s="339"/>
      <c r="L1196" s="339"/>
    </row>
    <row r="1197" spans="1:12" s="268" customFormat="1" ht="12" x14ac:dyDescent="0.2">
      <c r="A1197" s="339"/>
      <c r="B1197" s="339"/>
      <c r="C1197" s="339"/>
      <c r="D1197" s="340"/>
      <c r="E1197" s="343"/>
      <c r="F1197" s="339"/>
      <c r="G1197" s="339"/>
      <c r="H1197" s="339"/>
      <c r="I1197" s="339"/>
      <c r="J1197" s="339"/>
      <c r="K1197" s="339"/>
      <c r="L1197" s="339"/>
    </row>
    <row r="1198" spans="1:12" s="268" customFormat="1" ht="12" x14ac:dyDescent="0.2">
      <c r="A1198" s="339"/>
      <c r="B1198" s="339"/>
      <c r="C1198" s="339"/>
      <c r="D1198" s="340"/>
      <c r="E1198" s="343"/>
      <c r="F1198" s="339"/>
      <c r="G1198" s="339"/>
      <c r="H1198" s="339"/>
      <c r="I1198" s="339"/>
      <c r="J1198" s="339"/>
      <c r="K1198" s="339"/>
      <c r="L1198" s="339"/>
    </row>
    <row r="1199" spans="1:12" s="268" customFormat="1" ht="12" x14ac:dyDescent="0.2">
      <c r="A1199" s="339"/>
      <c r="B1199" s="339"/>
      <c r="C1199" s="339"/>
      <c r="D1199" s="340"/>
      <c r="E1199" s="343"/>
      <c r="F1199" s="339"/>
      <c r="G1199" s="339"/>
      <c r="H1199" s="339"/>
      <c r="I1199" s="339"/>
      <c r="J1199" s="339"/>
      <c r="K1199" s="339"/>
      <c r="L1199" s="339"/>
    </row>
    <row r="1200" spans="1:12" s="268" customFormat="1" ht="12" x14ac:dyDescent="0.2">
      <c r="A1200" s="339"/>
      <c r="B1200" s="339"/>
      <c r="C1200" s="339"/>
      <c r="D1200" s="340"/>
      <c r="E1200" s="343"/>
      <c r="F1200" s="339"/>
      <c r="G1200" s="339"/>
      <c r="H1200" s="339"/>
      <c r="I1200" s="339"/>
      <c r="J1200" s="339"/>
      <c r="K1200" s="339"/>
      <c r="L1200" s="339"/>
    </row>
    <row r="1201" spans="1:12" s="268" customFormat="1" ht="12" x14ac:dyDescent="0.2">
      <c r="A1201" s="339"/>
      <c r="B1201" s="339"/>
      <c r="C1201" s="339"/>
      <c r="D1201" s="340"/>
      <c r="E1201" s="343"/>
      <c r="F1201" s="339"/>
      <c r="G1201" s="339"/>
      <c r="H1201" s="339"/>
      <c r="I1201" s="339"/>
      <c r="J1201" s="339"/>
      <c r="K1201" s="339"/>
      <c r="L1201" s="339"/>
    </row>
    <row r="1202" spans="1:12" s="268" customFormat="1" ht="12" x14ac:dyDescent="0.2">
      <c r="A1202" s="339"/>
      <c r="B1202" s="339"/>
      <c r="C1202" s="339"/>
      <c r="D1202" s="340"/>
      <c r="E1202" s="343"/>
      <c r="F1202" s="339"/>
      <c r="G1202" s="339"/>
      <c r="H1202" s="339"/>
      <c r="I1202" s="339"/>
      <c r="J1202" s="339"/>
      <c r="K1202" s="339"/>
      <c r="L1202" s="339"/>
    </row>
    <row r="1203" spans="1:12" s="268" customFormat="1" ht="12" x14ac:dyDescent="0.2">
      <c r="A1203" s="339"/>
      <c r="B1203" s="339"/>
      <c r="C1203" s="339"/>
      <c r="D1203" s="340"/>
      <c r="E1203" s="343"/>
      <c r="F1203" s="339"/>
      <c r="G1203" s="339"/>
      <c r="H1203" s="339"/>
      <c r="I1203" s="339"/>
      <c r="J1203" s="339"/>
      <c r="K1203" s="339"/>
      <c r="L1203" s="339"/>
    </row>
    <row r="1204" spans="1:12" s="268" customFormat="1" ht="12" x14ac:dyDescent="0.2">
      <c r="A1204" s="339"/>
      <c r="B1204" s="339"/>
      <c r="C1204" s="339"/>
      <c r="D1204" s="340"/>
      <c r="E1204" s="343"/>
      <c r="F1204" s="339"/>
      <c r="G1204" s="339"/>
      <c r="H1204" s="339"/>
      <c r="I1204" s="339"/>
      <c r="J1204" s="339"/>
      <c r="K1204" s="339"/>
      <c r="L1204" s="339"/>
    </row>
    <row r="1205" spans="1:12" s="268" customFormat="1" ht="12" x14ac:dyDescent="0.2">
      <c r="A1205" s="339"/>
      <c r="B1205" s="339"/>
      <c r="C1205" s="339"/>
      <c r="D1205" s="340"/>
      <c r="E1205" s="343"/>
      <c r="F1205" s="339"/>
      <c r="G1205" s="339"/>
      <c r="H1205" s="339"/>
      <c r="I1205" s="339"/>
      <c r="J1205" s="339"/>
      <c r="K1205" s="339"/>
      <c r="L1205" s="339"/>
    </row>
    <row r="1206" spans="1:12" s="268" customFormat="1" ht="12" x14ac:dyDescent="0.2">
      <c r="A1206" s="339"/>
      <c r="B1206" s="339"/>
      <c r="C1206" s="339"/>
      <c r="D1206" s="340"/>
      <c r="E1206" s="343"/>
      <c r="F1206" s="339"/>
      <c r="G1206" s="339"/>
      <c r="H1206" s="339"/>
      <c r="I1206" s="339"/>
      <c r="J1206" s="339"/>
      <c r="K1206" s="339"/>
      <c r="L1206" s="339"/>
    </row>
    <row r="1207" spans="1:12" s="268" customFormat="1" ht="12" x14ac:dyDescent="0.2">
      <c r="A1207" s="339"/>
      <c r="B1207" s="339"/>
      <c r="C1207" s="339"/>
      <c r="D1207" s="340"/>
      <c r="E1207" s="343"/>
      <c r="F1207" s="339"/>
      <c r="G1207" s="339"/>
      <c r="H1207" s="339"/>
      <c r="I1207" s="339"/>
      <c r="J1207" s="339"/>
      <c r="K1207" s="339"/>
      <c r="L1207" s="339"/>
    </row>
    <row r="1208" spans="1:12" s="268" customFormat="1" ht="12" x14ac:dyDescent="0.2">
      <c r="A1208" s="339"/>
      <c r="B1208" s="339"/>
      <c r="C1208" s="339"/>
      <c r="D1208" s="340"/>
      <c r="E1208" s="343"/>
      <c r="F1208" s="339"/>
      <c r="G1208" s="339"/>
      <c r="H1208" s="339"/>
      <c r="I1208" s="339"/>
      <c r="J1208" s="339"/>
      <c r="K1208" s="339"/>
      <c r="L1208" s="339"/>
    </row>
    <row r="1209" spans="1:12" s="268" customFormat="1" ht="12" x14ac:dyDescent="0.2">
      <c r="A1209" s="339"/>
      <c r="B1209" s="339"/>
      <c r="C1209" s="339"/>
      <c r="D1209" s="340"/>
      <c r="E1209" s="343"/>
      <c r="F1209" s="339"/>
      <c r="G1209" s="339"/>
      <c r="H1209" s="339"/>
      <c r="I1209" s="339"/>
      <c r="J1209" s="339"/>
      <c r="K1209" s="339"/>
      <c r="L1209" s="339"/>
    </row>
    <row r="1210" spans="1:12" s="268" customFormat="1" ht="12" x14ac:dyDescent="0.2">
      <c r="A1210" s="339"/>
      <c r="B1210" s="339"/>
      <c r="C1210" s="339"/>
      <c r="D1210" s="340"/>
      <c r="E1210" s="343"/>
      <c r="F1210" s="339"/>
      <c r="G1210" s="339"/>
      <c r="H1210" s="339"/>
      <c r="I1210" s="339"/>
      <c r="J1210" s="339"/>
      <c r="K1210" s="339"/>
      <c r="L1210" s="339"/>
    </row>
    <row r="1211" spans="1:12" s="268" customFormat="1" ht="12" x14ac:dyDescent="0.2">
      <c r="A1211" s="339"/>
      <c r="B1211" s="339"/>
      <c r="C1211" s="339"/>
      <c r="D1211" s="340"/>
      <c r="E1211" s="343"/>
      <c r="F1211" s="339"/>
      <c r="G1211" s="339"/>
      <c r="H1211" s="339"/>
      <c r="I1211" s="339"/>
      <c r="J1211" s="339"/>
      <c r="K1211" s="339"/>
      <c r="L1211" s="339"/>
    </row>
    <row r="1212" spans="1:12" s="268" customFormat="1" ht="12" x14ac:dyDescent="0.2">
      <c r="A1212" s="339"/>
      <c r="B1212" s="339"/>
      <c r="C1212" s="339"/>
      <c r="D1212" s="340"/>
      <c r="E1212" s="343"/>
      <c r="F1212" s="339"/>
      <c r="G1212" s="339"/>
      <c r="H1212" s="339"/>
      <c r="I1212" s="339"/>
      <c r="J1212" s="339"/>
      <c r="K1212" s="339"/>
      <c r="L1212" s="339"/>
    </row>
    <row r="1213" spans="1:12" s="268" customFormat="1" ht="12" x14ac:dyDescent="0.2">
      <c r="A1213" s="339"/>
      <c r="B1213" s="339"/>
      <c r="C1213" s="339"/>
      <c r="D1213" s="340"/>
      <c r="E1213" s="343"/>
      <c r="F1213" s="339"/>
      <c r="G1213" s="339"/>
      <c r="H1213" s="339"/>
      <c r="I1213" s="339"/>
      <c r="J1213" s="339"/>
      <c r="K1213" s="339"/>
      <c r="L1213" s="339"/>
    </row>
    <row r="1214" spans="1:12" s="268" customFormat="1" ht="12" x14ac:dyDescent="0.2">
      <c r="A1214" s="339"/>
      <c r="B1214" s="339"/>
      <c r="C1214" s="339"/>
      <c r="D1214" s="340"/>
      <c r="E1214" s="343"/>
      <c r="F1214" s="339"/>
      <c r="G1214" s="339"/>
      <c r="H1214" s="339"/>
      <c r="I1214" s="339"/>
      <c r="J1214" s="339"/>
      <c r="K1214" s="339"/>
      <c r="L1214" s="339"/>
    </row>
    <row r="1215" spans="1:12" s="268" customFormat="1" ht="12" x14ac:dyDescent="0.2">
      <c r="A1215" s="339"/>
      <c r="B1215" s="339"/>
      <c r="C1215" s="339"/>
      <c r="D1215" s="340"/>
      <c r="E1215" s="343"/>
      <c r="F1215" s="339"/>
      <c r="G1215" s="339"/>
      <c r="H1215" s="339"/>
      <c r="I1215" s="339"/>
      <c r="J1215" s="339"/>
      <c r="K1215" s="339"/>
      <c r="L1215" s="339"/>
    </row>
    <row r="1216" spans="1:12" s="268" customFormat="1" ht="12" x14ac:dyDescent="0.2">
      <c r="A1216" s="339"/>
      <c r="B1216" s="339"/>
      <c r="C1216" s="339"/>
      <c r="D1216" s="340"/>
      <c r="E1216" s="343"/>
      <c r="F1216" s="339"/>
      <c r="G1216" s="339"/>
      <c r="H1216" s="339"/>
      <c r="I1216" s="339"/>
      <c r="J1216" s="339"/>
      <c r="K1216" s="339"/>
      <c r="L1216" s="339"/>
    </row>
    <row r="1217" spans="1:12" s="268" customFormat="1" ht="12" x14ac:dyDescent="0.2">
      <c r="A1217" s="339"/>
      <c r="B1217" s="339"/>
      <c r="C1217" s="339"/>
      <c r="D1217" s="340"/>
      <c r="E1217" s="343"/>
      <c r="F1217" s="339"/>
      <c r="G1217" s="339"/>
      <c r="H1217" s="339"/>
      <c r="I1217" s="339"/>
      <c r="J1217" s="339"/>
      <c r="K1217" s="339"/>
      <c r="L1217" s="339"/>
    </row>
    <row r="1218" spans="1:12" s="268" customFormat="1" ht="12" x14ac:dyDescent="0.2">
      <c r="A1218" s="339"/>
      <c r="B1218" s="339"/>
      <c r="C1218" s="339"/>
      <c r="D1218" s="340"/>
      <c r="E1218" s="343"/>
      <c r="F1218" s="339"/>
      <c r="G1218" s="339"/>
      <c r="H1218" s="339"/>
      <c r="I1218" s="339"/>
      <c r="J1218" s="339"/>
      <c r="K1218" s="339"/>
      <c r="L1218" s="339"/>
    </row>
    <row r="1219" spans="1:12" s="268" customFormat="1" ht="12" x14ac:dyDescent="0.2">
      <c r="A1219" s="339"/>
      <c r="B1219" s="339"/>
      <c r="C1219" s="339"/>
      <c r="D1219" s="340"/>
      <c r="E1219" s="343"/>
      <c r="F1219" s="339"/>
      <c r="G1219" s="339"/>
      <c r="H1219" s="339"/>
      <c r="I1219" s="339"/>
      <c r="J1219" s="339"/>
      <c r="K1219" s="339"/>
      <c r="L1219" s="339"/>
    </row>
    <row r="1220" spans="1:12" s="268" customFormat="1" ht="12" x14ac:dyDescent="0.2">
      <c r="A1220" s="339"/>
      <c r="B1220" s="339"/>
      <c r="C1220" s="339"/>
      <c r="D1220" s="340"/>
      <c r="E1220" s="343"/>
      <c r="F1220" s="339"/>
      <c r="G1220" s="339"/>
      <c r="H1220" s="339"/>
      <c r="I1220" s="339"/>
      <c r="J1220" s="339"/>
      <c r="K1220" s="339"/>
      <c r="L1220" s="339"/>
    </row>
    <row r="1221" spans="1:12" s="268" customFormat="1" ht="12" x14ac:dyDescent="0.2">
      <c r="A1221" s="339"/>
      <c r="B1221" s="339"/>
      <c r="C1221" s="339"/>
      <c r="D1221" s="340"/>
      <c r="E1221" s="343"/>
      <c r="F1221" s="339"/>
      <c r="G1221" s="339"/>
      <c r="H1221" s="339"/>
      <c r="I1221" s="339"/>
      <c r="J1221" s="339"/>
      <c r="K1221" s="339"/>
      <c r="L1221" s="339"/>
    </row>
    <row r="1222" spans="1:12" s="268" customFormat="1" ht="12" x14ac:dyDescent="0.2">
      <c r="A1222" s="339"/>
      <c r="B1222" s="339"/>
      <c r="C1222" s="339"/>
      <c r="D1222" s="340"/>
      <c r="E1222" s="343"/>
      <c r="F1222" s="339"/>
      <c r="G1222" s="339"/>
      <c r="H1222" s="339"/>
      <c r="I1222" s="339"/>
      <c r="J1222" s="339"/>
      <c r="K1222" s="339"/>
      <c r="L1222" s="339"/>
    </row>
    <row r="1223" spans="1:12" s="268" customFormat="1" ht="12" x14ac:dyDescent="0.2">
      <c r="A1223" s="339"/>
      <c r="B1223" s="339"/>
      <c r="C1223" s="339"/>
      <c r="D1223" s="340"/>
      <c r="E1223" s="343"/>
      <c r="F1223" s="339"/>
      <c r="G1223" s="339"/>
      <c r="H1223" s="339"/>
      <c r="I1223" s="339"/>
      <c r="J1223" s="339"/>
      <c r="K1223" s="339"/>
      <c r="L1223" s="339"/>
    </row>
    <row r="1224" spans="1:12" s="268" customFormat="1" ht="12" x14ac:dyDescent="0.2">
      <c r="A1224" s="339"/>
      <c r="B1224" s="339"/>
      <c r="C1224" s="339"/>
      <c r="D1224" s="340"/>
      <c r="E1224" s="343"/>
      <c r="F1224" s="339"/>
      <c r="G1224" s="339"/>
      <c r="H1224" s="339"/>
      <c r="I1224" s="339"/>
      <c r="J1224" s="339"/>
      <c r="K1224" s="339"/>
      <c r="L1224" s="339"/>
    </row>
    <row r="1225" spans="1:12" s="268" customFormat="1" ht="12" x14ac:dyDescent="0.2">
      <c r="A1225" s="339"/>
      <c r="B1225" s="339"/>
      <c r="C1225" s="339"/>
      <c r="D1225" s="340"/>
      <c r="E1225" s="343"/>
      <c r="F1225" s="339"/>
      <c r="G1225" s="339"/>
      <c r="H1225" s="339"/>
      <c r="I1225" s="339"/>
      <c r="J1225" s="339"/>
      <c r="K1225" s="339"/>
      <c r="L1225" s="339"/>
    </row>
    <row r="1226" spans="1:12" s="268" customFormat="1" ht="12" x14ac:dyDescent="0.2">
      <c r="A1226" s="339"/>
      <c r="B1226" s="339"/>
      <c r="C1226" s="339"/>
      <c r="D1226" s="340"/>
      <c r="E1226" s="343"/>
      <c r="F1226" s="339"/>
      <c r="G1226" s="339"/>
      <c r="H1226" s="339"/>
      <c r="I1226" s="339"/>
      <c r="J1226" s="339"/>
      <c r="K1226" s="339"/>
      <c r="L1226" s="339"/>
    </row>
    <row r="1227" spans="1:12" s="268" customFormat="1" ht="12" x14ac:dyDescent="0.2">
      <c r="A1227" s="339"/>
      <c r="B1227" s="339"/>
      <c r="C1227" s="339"/>
      <c r="D1227" s="340"/>
      <c r="E1227" s="343"/>
      <c r="F1227" s="339"/>
      <c r="G1227" s="339"/>
      <c r="H1227" s="339"/>
      <c r="I1227" s="339"/>
      <c r="J1227" s="339"/>
      <c r="K1227" s="339"/>
      <c r="L1227" s="339"/>
    </row>
    <row r="1228" spans="1:12" s="268" customFormat="1" ht="12" x14ac:dyDescent="0.2">
      <c r="A1228" s="339"/>
      <c r="B1228" s="339"/>
      <c r="C1228" s="339"/>
      <c r="D1228" s="340"/>
      <c r="E1228" s="343"/>
      <c r="F1228" s="339"/>
      <c r="G1228" s="339"/>
      <c r="H1228" s="339"/>
      <c r="I1228" s="339"/>
      <c r="J1228" s="339"/>
      <c r="K1228" s="339"/>
      <c r="L1228" s="339"/>
    </row>
    <row r="1229" spans="1:12" s="268" customFormat="1" ht="12" x14ac:dyDescent="0.2">
      <c r="A1229" s="339"/>
      <c r="B1229" s="339"/>
      <c r="C1229" s="339"/>
      <c r="D1229" s="340"/>
      <c r="E1229" s="343"/>
      <c r="F1229" s="339"/>
      <c r="G1229" s="339"/>
      <c r="H1229" s="339"/>
      <c r="I1229" s="339"/>
      <c r="J1229" s="339"/>
      <c r="K1229" s="339"/>
      <c r="L1229" s="339"/>
    </row>
    <row r="1230" spans="1:12" s="268" customFormat="1" ht="12" x14ac:dyDescent="0.2">
      <c r="A1230" s="339"/>
      <c r="B1230" s="339"/>
      <c r="C1230" s="339"/>
      <c r="D1230" s="340"/>
      <c r="E1230" s="343"/>
      <c r="F1230" s="339"/>
      <c r="G1230" s="339"/>
      <c r="H1230" s="339"/>
      <c r="I1230" s="339"/>
      <c r="J1230" s="339"/>
      <c r="K1230" s="339"/>
      <c r="L1230" s="339"/>
    </row>
    <row r="1231" spans="1:12" s="268" customFormat="1" ht="12" x14ac:dyDescent="0.2">
      <c r="A1231" s="339"/>
      <c r="B1231" s="339"/>
      <c r="C1231" s="339"/>
      <c r="D1231" s="340"/>
      <c r="E1231" s="343"/>
      <c r="F1231" s="339"/>
      <c r="G1231" s="339"/>
      <c r="H1231" s="339"/>
      <c r="I1231" s="339"/>
      <c r="J1231" s="339"/>
      <c r="K1231" s="339"/>
      <c r="L1231" s="339"/>
    </row>
    <row r="1232" spans="1:12" s="268" customFormat="1" ht="12" x14ac:dyDescent="0.2">
      <c r="A1232" s="339"/>
      <c r="B1232" s="339"/>
      <c r="C1232" s="339"/>
      <c r="D1232" s="340"/>
      <c r="E1232" s="343"/>
      <c r="F1232" s="339"/>
      <c r="G1232" s="339"/>
      <c r="H1232" s="339"/>
      <c r="I1232" s="339"/>
      <c r="J1232" s="339"/>
      <c r="K1232" s="339"/>
      <c r="L1232" s="339"/>
    </row>
    <row r="1233" spans="1:12" s="268" customFormat="1" ht="12" x14ac:dyDescent="0.2">
      <c r="A1233" s="339"/>
      <c r="B1233" s="339"/>
      <c r="C1233" s="339"/>
      <c r="D1233" s="340"/>
      <c r="E1233" s="343"/>
      <c r="F1233" s="339"/>
      <c r="G1233" s="339"/>
      <c r="H1233" s="339"/>
      <c r="I1233" s="339"/>
      <c r="J1233" s="339"/>
      <c r="K1233" s="339"/>
      <c r="L1233" s="339"/>
    </row>
    <row r="1234" spans="1:12" s="268" customFormat="1" ht="12" x14ac:dyDescent="0.2">
      <c r="A1234" s="339"/>
      <c r="B1234" s="339"/>
      <c r="C1234" s="339"/>
      <c r="D1234" s="340"/>
      <c r="E1234" s="343"/>
      <c r="F1234" s="339"/>
      <c r="G1234" s="339"/>
      <c r="H1234" s="339"/>
      <c r="I1234" s="339"/>
      <c r="J1234" s="339"/>
      <c r="K1234" s="339"/>
      <c r="L1234" s="339"/>
    </row>
    <row r="1235" spans="1:12" s="268" customFormat="1" ht="12" x14ac:dyDescent="0.2">
      <c r="A1235" s="339"/>
      <c r="B1235" s="339"/>
      <c r="C1235" s="339"/>
      <c r="D1235" s="340"/>
      <c r="E1235" s="343"/>
      <c r="F1235" s="339"/>
      <c r="G1235" s="339"/>
      <c r="H1235" s="339"/>
      <c r="I1235" s="339"/>
      <c r="J1235" s="339"/>
      <c r="K1235" s="339"/>
      <c r="L1235" s="339"/>
    </row>
    <row r="1236" spans="1:12" s="268" customFormat="1" ht="12" x14ac:dyDescent="0.2">
      <c r="A1236" s="339"/>
      <c r="B1236" s="339"/>
      <c r="C1236" s="339"/>
      <c r="D1236" s="340"/>
      <c r="E1236" s="343"/>
      <c r="F1236" s="339"/>
      <c r="G1236" s="339"/>
      <c r="H1236" s="339"/>
      <c r="I1236" s="339"/>
      <c r="J1236" s="339"/>
      <c r="K1236" s="339"/>
      <c r="L1236" s="339"/>
    </row>
    <row r="1237" spans="1:12" s="268" customFormat="1" ht="12" x14ac:dyDescent="0.2">
      <c r="A1237" s="339"/>
      <c r="B1237" s="339"/>
      <c r="C1237" s="339"/>
      <c r="D1237" s="340"/>
      <c r="E1237" s="343"/>
      <c r="F1237" s="339"/>
      <c r="G1237" s="339"/>
      <c r="H1237" s="339"/>
      <c r="I1237" s="339"/>
      <c r="J1237" s="339"/>
      <c r="K1237" s="339"/>
      <c r="L1237" s="339"/>
    </row>
    <row r="1238" spans="1:12" s="268" customFormat="1" ht="12" x14ac:dyDescent="0.2">
      <c r="A1238" s="339"/>
      <c r="B1238" s="339"/>
      <c r="C1238" s="339"/>
      <c r="D1238" s="340"/>
      <c r="E1238" s="343"/>
      <c r="F1238" s="339"/>
      <c r="G1238" s="339"/>
      <c r="H1238" s="339"/>
      <c r="I1238" s="339"/>
      <c r="J1238" s="339"/>
      <c r="K1238" s="339"/>
      <c r="L1238" s="339"/>
    </row>
    <row r="1239" spans="1:12" s="268" customFormat="1" ht="12" x14ac:dyDescent="0.2">
      <c r="A1239" s="339"/>
      <c r="B1239" s="339"/>
      <c r="C1239" s="339"/>
      <c r="D1239" s="340"/>
      <c r="E1239" s="343"/>
      <c r="F1239" s="339"/>
      <c r="G1239" s="339"/>
      <c r="H1239" s="339"/>
      <c r="I1239" s="339"/>
      <c r="J1239" s="339"/>
      <c r="K1239" s="339"/>
      <c r="L1239" s="339"/>
    </row>
    <row r="1240" spans="1:12" s="268" customFormat="1" ht="12" x14ac:dyDescent="0.2">
      <c r="A1240" s="339"/>
      <c r="B1240" s="339"/>
      <c r="C1240" s="339"/>
      <c r="D1240" s="340"/>
      <c r="E1240" s="343"/>
      <c r="F1240" s="339"/>
      <c r="G1240" s="339"/>
      <c r="H1240" s="339"/>
      <c r="I1240" s="339"/>
      <c r="J1240" s="339"/>
      <c r="K1240" s="339"/>
      <c r="L1240" s="339"/>
    </row>
    <row r="1241" spans="1:12" s="268" customFormat="1" ht="12" x14ac:dyDescent="0.2">
      <c r="A1241" s="339"/>
      <c r="B1241" s="339"/>
      <c r="C1241" s="339"/>
      <c r="D1241" s="340"/>
      <c r="E1241" s="343"/>
      <c r="F1241" s="339"/>
      <c r="G1241" s="339"/>
      <c r="H1241" s="339"/>
      <c r="I1241" s="339"/>
      <c r="J1241" s="339"/>
      <c r="K1241" s="339"/>
      <c r="L1241" s="339"/>
    </row>
    <row r="1242" spans="1:12" s="268" customFormat="1" ht="12" x14ac:dyDescent="0.2">
      <c r="A1242" s="339"/>
      <c r="B1242" s="339"/>
      <c r="C1242" s="339"/>
      <c r="D1242" s="340"/>
      <c r="E1242" s="343"/>
      <c r="F1242" s="339"/>
      <c r="G1242" s="339"/>
      <c r="H1242" s="339"/>
      <c r="I1242" s="339"/>
      <c r="J1242" s="339"/>
      <c r="K1242" s="339"/>
      <c r="L1242" s="339"/>
    </row>
    <row r="1243" spans="1:12" s="268" customFormat="1" ht="12" x14ac:dyDescent="0.2">
      <c r="A1243" s="339"/>
      <c r="B1243" s="339"/>
      <c r="C1243" s="339"/>
      <c r="D1243" s="340"/>
      <c r="E1243" s="343"/>
      <c r="F1243" s="339"/>
      <c r="G1243" s="339"/>
      <c r="H1243" s="339"/>
      <c r="I1243" s="339"/>
      <c r="J1243" s="339"/>
      <c r="K1243" s="339"/>
      <c r="L1243" s="339"/>
    </row>
    <row r="1244" spans="1:12" x14ac:dyDescent="0.2"/>
    <row r="1245" spans="1:12" x14ac:dyDescent="0.2"/>
    <row r="1246" spans="1:12" x14ac:dyDescent="0.2"/>
    <row r="1247" spans="1:12" x14ac:dyDescent="0.2"/>
    <row r="1248" spans="1:12"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ht="12.75" customHeight="1" x14ac:dyDescent="0.2"/>
    <row r="65501" ht="12.75" customHeight="1" x14ac:dyDescent="0.2"/>
    <row r="65502" ht="12.75" customHeight="1" x14ac:dyDescent="0.2"/>
    <row r="65503" ht="12.75" customHeight="1" x14ac:dyDescent="0.2"/>
    <row r="65504" ht="12.75" customHeight="1" x14ac:dyDescent="0.2"/>
    <row r="65505" ht="12.75" customHeight="1" x14ac:dyDescent="0.2"/>
    <row r="65506" ht="12.75" customHeight="1" x14ac:dyDescent="0.2"/>
    <row r="65507" ht="12.75" customHeight="1" x14ac:dyDescent="0.2"/>
    <row r="65508" ht="12.75" customHeight="1" x14ac:dyDescent="0.2"/>
    <row r="65509" ht="12.75" customHeight="1" x14ac:dyDescent="0.2"/>
    <row r="65510" ht="12.75" customHeight="1" x14ac:dyDescent="0.2"/>
    <row r="65511" ht="12.75" customHeight="1" x14ac:dyDescent="0.2"/>
    <row r="65512" ht="12.75" customHeight="1" x14ac:dyDescent="0.2"/>
    <row r="65513" ht="12.75" customHeight="1" x14ac:dyDescent="0.2"/>
    <row r="65514" ht="12.75" customHeight="1" x14ac:dyDescent="0.2"/>
    <row r="65515" ht="12.75" customHeight="1" x14ac:dyDescent="0.2"/>
    <row r="65516" ht="12.75" customHeight="1" x14ac:dyDescent="0.2"/>
    <row r="65517" ht="12.75" customHeight="1" x14ac:dyDescent="0.2"/>
    <row r="65518" ht="12.75" customHeight="1" x14ac:dyDescent="0.2"/>
    <row r="65519" ht="12.75" customHeight="1" x14ac:dyDescent="0.2"/>
    <row r="65520" ht="12.75" customHeight="1" x14ac:dyDescent="0.2"/>
    <row r="65521" ht="12.75" customHeight="1" x14ac:dyDescent="0.2"/>
    <row r="65522" ht="12.75" customHeight="1" x14ac:dyDescent="0.2"/>
    <row r="65523" ht="12.75" customHeight="1" x14ac:dyDescent="0.2"/>
    <row r="65524" ht="12.75" customHeight="1" x14ac:dyDescent="0.2"/>
    <row r="65525" ht="12.75" customHeight="1" x14ac:dyDescent="0.2"/>
    <row r="65526" ht="12.75" customHeight="1" x14ac:dyDescent="0.2"/>
    <row r="65527" ht="12.75" customHeight="1" x14ac:dyDescent="0.2"/>
    <row r="65528" ht="12.75" customHeight="1" x14ac:dyDescent="0.2"/>
    <row r="65529" ht="12.75" customHeight="1" x14ac:dyDescent="0.2"/>
    <row r="65530" ht="12.75" customHeight="1" x14ac:dyDescent="0.2"/>
    <row r="65531" ht="12.75" customHeight="1" x14ac:dyDescent="0.2"/>
    <row r="65532" ht="12.75" customHeight="1" x14ac:dyDescent="0.2"/>
    <row r="65533" ht="12.75" customHeight="1" x14ac:dyDescent="0.2"/>
    <row r="65534" ht="12.75" customHeight="1" x14ac:dyDescent="0.2"/>
    <row r="65535" ht="12.75" customHeight="1" x14ac:dyDescent="0.2"/>
    <row r="65536" ht="12.75" customHeight="1" x14ac:dyDescent="0.2"/>
    <row r="65537" ht="12.75" customHeight="1" x14ac:dyDescent="0.2"/>
    <row r="65538" ht="12.75" customHeight="1" x14ac:dyDescent="0.2"/>
    <row r="65539" ht="12.75" customHeight="1" x14ac:dyDescent="0.2"/>
    <row r="65540" ht="12.75" customHeight="1" x14ac:dyDescent="0.2"/>
    <row r="65541" ht="12.75" customHeight="1" x14ac:dyDescent="0.2"/>
    <row r="65542" ht="12.75" customHeight="1" x14ac:dyDescent="0.2"/>
    <row r="65543" ht="12.75" customHeight="1" x14ac:dyDescent="0.2"/>
    <row r="65544" ht="12.75" customHeight="1" x14ac:dyDescent="0.2"/>
    <row r="65545" ht="12.75" customHeight="1" x14ac:dyDescent="0.2"/>
    <row r="65546" ht="12.75" customHeight="1" x14ac:dyDescent="0.2"/>
    <row r="65547" ht="12.75" customHeight="1" x14ac:dyDescent="0.2"/>
    <row r="65548" ht="12.75" customHeight="1" x14ac:dyDescent="0.2"/>
    <row r="65549" ht="12.75" customHeight="1" x14ac:dyDescent="0.2"/>
    <row r="65550" ht="12.75" customHeight="1" x14ac:dyDescent="0.2"/>
    <row r="65551" ht="12.75" customHeight="1" x14ac:dyDescent="0.2"/>
    <row r="65552" ht="12.75" customHeight="1" x14ac:dyDescent="0.2"/>
    <row r="65553" ht="12.75" customHeight="1" x14ac:dyDescent="0.2"/>
    <row r="65554" ht="12.75" customHeight="1" x14ac:dyDescent="0.2"/>
    <row r="65555" ht="12.75" customHeight="1" x14ac:dyDescent="0.2"/>
    <row r="65556" ht="12.75" customHeight="1" x14ac:dyDescent="0.2"/>
    <row r="65557" ht="12.75" customHeight="1" x14ac:dyDescent="0.2"/>
    <row r="65558" ht="12.75" customHeight="1" x14ac:dyDescent="0.2"/>
    <row r="65559" ht="12.75" customHeight="1" x14ac:dyDescent="0.2"/>
    <row r="65560" ht="12.75" customHeight="1" x14ac:dyDescent="0.2"/>
    <row r="65561" ht="12.75" customHeight="1" x14ac:dyDescent="0.2"/>
    <row r="65562" ht="12.75" customHeight="1" x14ac:dyDescent="0.2"/>
    <row r="65563" ht="12.75" customHeight="1" x14ac:dyDescent="0.2"/>
    <row r="65564" ht="12.75" customHeight="1" x14ac:dyDescent="0.2"/>
    <row r="65565" ht="12.75" customHeight="1" x14ac:dyDescent="0.2"/>
    <row r="65566" ht="12.75" customHeight="1" x14ac:dyDescent="0.2"/>
    <row r="65567" ht="12.75" customHeight="1" x14ac:dyDescent="0.2"/>
    <row r="65568" ht="12.75" customHeight="1" x14ac:dyDescent="0.2"/>
    <row r="65569" ht="12.75" customHeight="1" x14ac:dyDescent="0.2"/>
    <row r="65570" ht="12.75" customHeight="1" x14ac:dyDescent="0.2"/>
    <row r="65571" ht="12.75" customHeight="1" x14ac:dyDescent="0.2"/>
    <row r="65572" ht="12.75" customHeight="1" x14ac:dyDescent="0.2"/>
    <row r="65573" ht="12.75" customHeight="1" x14ac:dyDescent="0.2"/>
    <row r="65574" ht="12.75" customHeight="1" x14ac:dyDescent="0.2"/>
    <row r="65575" ht="12.75" customHeight="1" x14ac:dyDescent="0.2"/>
    <row r="65576" ht="12.75" customHeight="1" x14ac:dyDescent="0.2"/>
    <row r="65577" ht="12.75" customHeight="1" x14ac:dyDescent="0.2"/>
    <row r="65578" ht="12.75" customHeight="1" x14ac:dyDescent="0.2"/>
    <row r="65579" ht="12.75" customHeight="1" x14ac:dyDescent="0.2"/>
    <row r="65580" ht="12.75" customHeight="1" x14ac:dyDescent="0.2"/>
    <row r="65581" ht="12.75" customHeight="1" x14ac:dyDescent="0.2"/>
    <row r="65582" ht="12.75" customHeight="1" x14ac:dyDescent="0.2"/>
    <row r="65583" ht="12.75" customHeight="1" x14ac:dyDescent="0.2"/>
    <row r="65584" ht="12.75" customHeight="1" x14ac:dyDescent="0.2"/>
    <row r="65585" ht="12.75" customHeight="1" x14ac:dyDescent="0.2"/>
    <row r="65586" ht="12.75" customHeight="1" x14ac:dyDescent="0.2"/>
    <row r="65587" ht="12.75" customHeight="1" x14ac:dyDescent="0.2"/>
    <row r="65588" ht="12.75" customHeight="1" x14ac:dyDescent="0.2"/>
    <row r="65589" ht="12.75" customHeight="1" x14ac:dyDescent="0.2"/>
    <row r="65590" ht="12.75" customHeight="1" x14ac:dyDescent="0.2"/>
    <row r="65591" ht="12.75" customHeight="1" x14ac:dyDescent="0.2"/>
    <row r="65592" ht="12.75" customHeight="1" x14ac:dyDescent="0.2"/>
    <row r="65593" ht="12.75" customHeight="1" x14ac:dyDescent="0.2"/>
    <row r="65594" ht="12.75" customHeight="1" x14ac:dyDescent="0.2"/>
    <row r="65595" ht="12.75" customHeight="1" x14ac:dyDescent="0.2"/>
    <row r="65596" ht="12.75" customHeight="1" x14ac:dyDescent="0.2"/>
    <row r="65597" ht="12.75" customHeight="1" x14ac:dyDescent="0.2"/>
    <row r="65598" ht="12.75" customHeight="1" x14ac:dyDescent="0.2"/>
    <row r="65599" ht="12.75" customHeight="1" x14ac:dyDescent="0.2"/>
    <row r="65600" ht="12.75" customHeight="1" x14ac:dyDescent="0.2"/>
    <row r="65601" ht="12.75" customHeight="1" x14ac:dyDescent="0.2"/>
    <row r="65602" ht="12.75" customHeight="1" x14ac:dyDescent="0.2"/>
    <row r="65603" ht="12.75" customHeight="1" x14ac:dyDescent="0.2"/>
    <row r="65604" ht="12.75" customHeight="1" x14ac:dyDescent="0.2"/>
    <row r="65605" ht="12.75" customHeight="1" x14ac:dyDescent="0.2"/>
    <row r="65606" ht="12.75" customHeight="1" x14ac:dyDescent="0.2"/>
    <row r="65607" ht="12.75" customHeight="1" x14ac:dyDescent="0.2"/>
    <row r="65608" ht="12.75" customHeight="1" x14ac:dyDescent="0.2"/>
    <row r="65609" ht="12.75" customHeight="1" x14ac:dyDescent="0.2"/>
    <row r="65610" ht="12.75" customHeight="1" x14ac:dyDescent="0.2"/>
    <row r="65611" ht="12.75" customHeight="1" x14ac:dyDescent="0.2"/>
    <row r="65612" ht="12.75" customHeight="1" x14ac:dyDescent="0.2"/>
    <row r="65613" ht="12.75" customHeight="1" x14ac:dyDescent="0.2"/>
    <row r="65614" ht="12.75" customHeight="1" x14ac:dyDescent="0.2"/>
    <row r="65615" ht="12.75" customHeight="1" x14ac:dyDescent="0.2"/>
    <row r="65616" ht="12.75" customHeight="1" x14ac:dyDescent="0.2"/>
    <row r="65617" ht="12.75" customHeight="1" x14ac:dyDescent="0.2"/>
    <row r="65618" ht="12.75" customHeight="1" x14ac:dyDescent="0.2"/>
    <row r="65619" ht="12.75" customHeight="1" x14ac:dyDescent="0.2"/>
    <row r="65620" ht="12.75" customHeight="1" x14ac:dyDescent="0.2"/>
    <row r="65621" ht="12.75" customHeight="1" x14ac:dyDescent="0.2"/>
    <row r="65622" ht="12.75" customHeight="1" x14ac:dyDescent="0.2"/>
    <row r="65623" ht="12.75" customHeight="1" x14ac:dyDescent="0.2"/>
    <row r="65624" ht="12.75" customHeight="1" x14ac:dyDescent="0.2"/>
    <row r="65625" ht="12.75" customHeight="1" x14ac:dyDescent="0.2"/>
    <row r="65626" ht="12.75" customHeight="1" x14ac:dyDescent="0.2"/>
    <row r="65627" ht="12.75" customHeight="1" x14ac:dyDescent="0.2"/>
    <row r="65628" ht="12.75" customHeight="1" x14ac:dyDescent="0.2"/>
    <row r="65629" ht="12.75" customHeight="1" x14ac:dyDescent="0.2"/>
    <row r="65630" ht="12.75" customHeight="1" x14ac:dyDescent="0.2"/>
    <row r="65631" ht="12.75" customHeight="1" x14ac:dyDescent="0.2"/>
    <row r="65632" ht="12.75" customHeight="1" x14ac:dyDescent="0.2"/>
    <row r="65633" ht="12.75" customHeight="1" x14ac:dyDescent="0.2"/>
    <row r="65634" ht="12.75" customHeight="1" x14ac:dyDescent="0.2"/>
    <row r="65635" ht="12.75" customHeight="1" x14ac:dyDescent="0.2"/>
    <row r="65636" ht="12.75" customHeight="1" x14ac:dyDescent="0.2"/>
    <row r="65637" ht="12.75" customHeight="1" x14ac:dyDescent="0.2"/>
    <row r="65638" ht="12.75" customHeight="1" x14ac:dyDescent="0.2"/>
    <row r="65639" ht="12.75" customHeight="1" x14ac:dyDescent="0.2"/>
    <row r="65640" ht="12.75" customHeight="1" x14ac:dyDescent="0.2"/>
    <row r="65641" ht="12.75" customHeight="1" x14ac:dyDescent="0.2"/>
    <row r="65642" ht="12.75" customHeight="1" x14ac:dyDescent="0.2"/>
    <row r="65643" ht="12.75" customHeight="1" x14ac:dyDescent="0.2"/>
    <row r="65644" ht="12.75" customHeight="1" x14ac:dyDescent="0.2"/>
    <row r="65645" ht="12.75" customHeight="1" x14ac:dyDescent="0.2"/>
    <row r="65646" ht="12.75" customHeight="1" x14ac:dyDescent="0.2"/>
    <row r="65647" ht="12.75" customHeight="1" x14ac:dyDescent="0.2"/>
    <row r="65648" ht="12.75" customHeight="1" x14ac:dyDescent="0.2"/>
    <row r="65649" ht="12.75" customHeight="1" x14ac:dyDescent="0.2"/>
    <row r="65650" ht="12.75" customHeight="1" x14ac:dyDescent="0.2"/>
    <row r="65651" ht="12.75" customHeight="1" x14ac:dyDescent="0.2"/>
    <row r="65652" ht="12.75" customHeight="1" x14ac:dyDescent="0.2"/>
    <row r="65653" ht="12.75" customHeight="1" x14ac:dyDescent="0.2"/>
    <row r="65654" ht="12.75" customHeight="1" x14ac:dyDescent="0.2"/>
    <row r="65655" ht="12.75" customHeight="1" x14ac:dyDescent="0.2"/>
    <row r="65656" ht="12.75" customHeight="1" x14ac:dyDescent="0.2"/>
    <row r="65657" ht="12.75" customHeight="1" x14ac:dyDescent="0.2"/>
    <row r="65658" ht="12.75" customHeight="1" x14ac:dyDescent="0.2"/>
    <row r="65659" ht="12.75" customHeight="1" x14ac:dyDescent="0.2"/>
    <row r="65660" ht="12.75" customHeight="1" x14ac:dyDescent="0.2"/>
    <row r="65661" ht="12.75" customHeight="1" x14ac:dyDescent="0.2"/>
    <row r="65662" ht="12.75" customHeight="1" x14ac:dyDescent="0.2"/>
    <row r="65663" ht="12.75" customHeight="1" x14ac:dyDescent="0.2"/>
    <row r="65664" ht="12.75" customHeight="1" x14ac:dyDescent="0.2"/>
    <row r="65665" ht="12.75" customHeight="1" x14ac:dyDescent="0.2"/>
    <row r="65666" ht="12.75" customHeight="1" x14ac:dyDescent="0.2"/>
    <row r="65667" ht="12.75" customHeight="1" x14ac:dyDescent="0.2"/>
    <row r="65668" ht="12.75" customHeight="1" x14ac:dyDescent="0.2"/>
    <row r="65669" ht="12.75" customHeight="1" x14ac:dyDescent="0.2"/>
    <row r="65670" ht="12.75" customHeight="1" x14ac:dyDescent="0.2"/>
    <row r="65671" ht="12.75" customHeight="1" x14ac:dyDescent="0.2"/>
    <row r="65672" ht="12.75" customHeight="1" x14ac:dyDescent="0.2"/>
    <row r="65673" ht="12.75" customHeight="1" x14ac:dyDescent="0.2"/>
    <row r="65674" ht="12.75" customHeight="1" x14ac:dyDescent="0.2"/>
    <row r="65675" ht="12.75" customHeight="1" x14ac:dyDescent="0.2"/>
    <row r="65676" ht="12.75" customHeight="1" x14ac:dyDescent="0.2"/>
    <row r="65677" ht="12.75" customHeight="1" x14ac:dyDescent="0.2"/>
    <row r="65678" ht="12.75" customHeight="1" x14ac:dyDescent="0.2"/>
    <row r="65679" ht="12.75" customHeight="1" x14ac:dyDescent="0.2"/>
    <row r="65680" ht="12.75" customHeight="1" x14ac:dyDescent="0.2"/>
    <row r="65681" ht="12.75" customHeight="1" x14ac:dyDescent="0.2"/>
    <row r="65682" ht="12.75" customHeight="1" x14ac:dyDescent="0.2"/>
    <row r="65683" ht="12.75" customHeight="1" x14ac:dyDescent="0.2"/>
    <row r="65684" ht="12.75" customHeight="1" x14ac:dyDescent="0.2"/>
    <row r="65685" ht="12.75" customHeight="1" x14ac:dyDescent="0.2"/>
    <row r="65686" ht="12.75" customHeight="1" x14ac:dyDescent="0.2"/>
    <row r="65687" ht="12.75" customHeight="1" x14ac:dyDescent="0.2"/>
    <row r="65688" ht="12.75" customHeight="1" x14ac:dyDescent="0.2"/>
    <row r="65689" ht="12.75" customHeight="1" x14ac:dyDescent="0.2"/>
    <row r="65690" ht="12.75" customHeight="1" x14ac:dyDescent="0.2"/>
    <row r="65691" ht="12.75" customHeight="1" x14ac:dyDescent="0.2"/>
    <row r="65692" ht="12.75" customHeight="1" x14ac:dyDescent="0.2"/>
    <row r="65693" ht="12.75" customHeight="1" x14ac:dyDescent="0.2"/>
    <row r="65694" ht="12.75" customHeight="1" x14ac:dyDescent="0.2"/>
    <row r="65695" ht="12.75" customHeight="1" x14ac:dyDescent="0.2"/>
    <row r="65696" ht="12.75" customHeight="1" x14ac:dyDescent="0.2"/>
    <row r="65697" ht="12.75" customHeight="1" x14ac:dyDescent="0.2"/>
    <row r="65698" ht="12.75" customHeight="1" x14ac:dyDescent="0.2"/>
    <row r="65699" ht="12.75" customHeight="1" x14ac:dyDescent="0.2"/>
    <row r="65700" ht="12.75" customHeight="1" x14ac:dyDescent="0.2"/>
    <row r="65701" ht="12.75" customHeight="1" x14ac:dyDescent="0.2"/>
    <row r="65702" ht="12.75" customHeight="1" x14ac:dyDescent="0.2"/>
    <row r="65703" ht="12.75" customHeight="1" x14ac:dyDescent="0.2"/>
    <row r="65704" ht="12.75" customHeight="1" x14ac:dyDescent="0.2"/>
    <row r="65705" ht="12.75" customHeight="1" x14ac:dyDescent="0.2"/>
    <row r="65706" ht="12.75" customHeight="1" x14ac:dyDescent="0.2"/>
    <row r="65707" ht="12.75" customHeight="1" x14ac:dyDescent="0.2"/>
    <row r="65708" ht="12.75" customHeight="1" x14ac:dyDescent="0.2"/>
    <row r="65709" ht="12.75" customHeight="1" x14ac:dyDescent="0.2"/>
    <row r="65710" ht="12.75" customHeight="1" x14ac:dyDescent="0.2"/>
    <row r="65711" ht="12.75" customHeight="1" x14ac:dyDescent="0.2"/>
    <row r="65712" ht="12.75" customHeight="1" x14ac:dyDescent="0.2"/>
    <row r="65713" ht="12.75" customHeight="1" x14ac:dyDescent="0.2"/>
    <row r="65714" ht="12.75" customHeight="1" x14ac:dyDescent="0.2"/>
    <row r="65715" ht="12.75" customHeight="1" x14ac:dyDescent="0.2"/>
    <row r="65716" ht="12.75" customHeight="1" x14ac:dyDescent="0.2"/>
    <row r="65717" ht="12.75" customHeight="1" x14ac:dyDescent="0.2"/>
    <row r="65718" ht="12.75" customHeight="1" x14ac:dyDescent="0.2"/>
    <row r="65719" ht="12.75" customHeight="1" x14ac:dyDescent="0.2"/>
    <row r="65720" ht="12.75" customHeight="1" x14ac:dyDescent="0.2"/>
    <row r="65721" ht="12.75" customHeight="1" x14ac:dyDescent="0.2"/>
    <row r="65722" ht="12.75" customHeight="1" x14ac:dyDescent="0.2"/>
    <row r="65723" ht="12.75" customHeight="1" x14ac:dyDescent="0.2"/>
    <row r="65724" ht="12.75" customHeight="1" x14ac:dyDescent="0.2"/>
    <row r="65725" ht="12.75" customHeight="1" x14ac:dyDescent="0.2"/>
    <row r="65726" ht="12.75" customHeight="1" x14ac:dyDescent="0.2"/>
    <row r="65727" ht="12.75" customHeight="1" x14ac:dyDescent="0.2"/>
    <row r="65728" ht="12.75" customHeight="1" x14ac:dyDescent="0.2"/>
    <row r="65729" ht="12.75" customHeight="1" x14ac:dyDescent="0.2"/>
    <row r="65730" ht="12.75" customHeight="1" x14ac:dyDescent="0.2"/>
    <row r="65731" ht="12.75" customHeight="1" x14ac:dyDescent="0.2"/>
    <row r="65732" ht="12.75" customHeight="1" x14ac:dyDescent="0.2"/>
    <row r="65733" ht="12.75" customHeight="1" x14ac:dyDescent="0.2"/>
    <row r="65734" ht="12.75" customHeight="1" x14ac:dyDescent="0.2"/>
    <row r="65735" ht="12.75" customHeight="1" x14ac:dyDescent="0.2"/>
    <row r="65736" ht="12.75" customHeight="1" x14ac:dyDescent="0.2"/>
    <row r="65737" ht="12.75" customHeight="1" x14ac:dyDescent="0.2"/>
    <row r="65738" ht="12.75" customHeight="1" x14ac:dyDescent="0.2"/>
    <row r="65739" ht="12.75" customHeight="1" x14ac:dyDescent="0.2"/>
    <row r="65740" ht="12.75" customHeight="1" x14ac:dyDescent="0.2"/>
    <row r="65741" ht="12.75" customHeight="1" x14ac:dyDescent="0.2"/>
    <row r="65742" ht="12.75" customHeight="1" x14ac:dyDescent="0.2"/>
    <row r="65743" ht="12.75" customHeight="1" x14ac:dyDescent="0.2"/>
    <row r="65744" ht="12.75" customHeight="1" x14ac:dyDescent="0.2"/>
    <row r="65745" ht="12.75" customHeight="1" x14ac:dyDescent="0.2"/>
    <row r="65746" ht="12.75" customHeight="1" x14ac:dyDescent="0.2"/>
    <row r="65747" ht="12.75" customHeight="1" x14ac:dyDescent="0.2"/>
    <row r="65748" ht="12.75" customHeight="1" x14ac:dyDescent="0.2"/>
    <row r="65749" ht="12.75" customHeight="1" x14ac:dyDescent="0.2"/>
    <row r="65750" ht="12.75" customHeight="1" x14ac:dyDescent="0.2"/>
    <row r="65751" ht="12.75" customHeight="1" x14ac:dyDescent="0.2"/>
    <row r="65752" ht="12.75" customHeight="1" x14ac:dyDescent="0.2"/>
    <row r="65753" ht="12.75" customHeight="1" x14ac:dyDescent="0.2"/>
    <row r="65754" ht="12.75" customHeight="1" x14ac:dyDescent="0.2"/>
    <row r="65755" ht="12.75" customHeight="1" x14ac:dyDescent="0.2"/>
    <row r="65756" ht="12.75" customHeight="1" x14ac:dyDescent="0.2"/>
    <row r="65757" ht="12.75" customHeight="1" x14ac:dyDescent="0.2"/>
    <row r="65758" ht="12.75" customHeight="1" x14ac:dyDescent="0.2"/>
    <row r="65759" ht="12.75" customHeight="1" x14ac:dyDescent="0.2"/>
    <row r="65760" ht="12.75" customHeight="1" x14ac:dyDescent="0.2"/>
    <row r="65761" ht="12.75" customHeight="1" x14ac:dyDescent="0.2"/>
    <row r="65762" ht="12.75" customHeight="1" x14ac:dyDescent="0.2"/>
    <row r="65763" ht="12.75" customHeight="1" x14ac:dyDescent="0.2"/>
    <row r="65764" ht="12.75" customHeight="1" x14ac:dyDescent="0.2"/>
    <row r="65765" ht="12.75" customHeight="1" x14ac:dyDescent="0.2"/>
    <row r="65766" ht="12.75" customHeight="1" x14ac:dyDescent="0.2"/>
    <row r="65767" ht="12.75" customHeight="1" x14ac:dyDescent="0.2"/>
    <row r="65768" ht="12.75" customHeight="1" x14ac:dyDescent="0.2"/>
    <row r="65769" ht="12.75" customHeight="1" x14ac:dyDescent="0.2"/>
    <row r="65770" ht="12.75" customHeight="1" x14ac:dyDescent="0.2"/>
    <row r="65771" ht="12.75" customHeight="1" x14ac:dyDescent="0.2"/>
    <row r="65772" ht="12.75" customHeight="1" x14ac:dyDescent="0.2"/>
    <row r="65773" ht="12.75" customHeight="1" x14ac:dyDescent="0.2"/>
    <row r="65774" ht="12.75" customHeight="1" x14ac:dyDescent="0.2"/>
    <row r="65775" ht="12.75" customHeight="1" x14ac:dyDescent="0.2"/>
    <row r="65776" ht="12.75" customHeight="1" x14ac:dyDescent="0.2"/>
    <row r="65777" ht="12.75" customHeight="1" x14ac:dyDescent="0.2"/>
    <row r="65778" ht="12.75" customHeight="1" x14ac:dyDescent="0.2"/>
    <row r="65779" ht="12.75" customHeight="1" x14ac:dyDescent="0.2"/>
    <row r="65780" ht="12.75" customHeight="1" x14ac:dyDescent="0.2"/>
    <row r="65781" ht="12.75" customHeight="1" x14ac:dyDescent="0.2"/>
    <row r="65782" ht="12.75" customHeight="1" x14ac:dyDescent="0.2"/>
    <row r="65783" ht="12.75" customHeight="1" x14ac:dyDescent="0.2"/>
    <row r="65784" ht="12.75" customHeight="1" x14ac:dyDescent="0.2"/>
    <row r="65785" ht="12.75" customHeight="1" x14ac:dyDescent="0.2"/>
    <row r="65786" ht="12.75" customHeight="1" x14ac:dyDescent="0.2"/>
    <row r="65787" ht="12.75" customHeight="1" x14ac:dyDescent="0.2"/>
    <row r="65788" ht="12.75" customHeight="1" x14ac:dyDescent="0.2"/>
    <row r="65789" ht="12.75" customHeight="1" x14ac:dyDescent="0.2"/>
    <row r="65790" ht="12.75" customHeight="1" x14ac:dyDescent="0.2"/>
    <row r="65791" ht="12.75" customHeight="1" x14ac:dyDescent="0.2"/>
    <row r="65792" ht="12.75" customHeight="1" x14ac:dyDescent="0.2"/>
    <row r="65793" ht="12.75" customHeight="1" x14ac:dyDescent="0.2"/>
    <row r="65794" ht="12.75" customHeight="1" x14ac:dyDescent="0.2"/>
    <row r="65795" ht="12.75" customHeight="1" x14ac:dyDescent="0.2"/>
    <row r="65796" ht="12.75" customHeight="1" x14ac:dyDescent="0.2"/>
    <row r="65797" ht="12.75" customHeight="1" x14ac:dyDescent="0.2"/>
    <row r="65798" ht="12.75" customHeight="1" x14ac:dyDescent="0.2"/>
    <row r="65799" ht="12.75" customHeight="1" x14ac:dyDescent="0.2"/>
    <row r="65800" ht="12.75" customHeight="1" x14ac:dyDescent="0.2"/>
    <row r="65801" ht="12.75" customHeight="1" x14ac:dyDescent="0.2"/>
    <row r="65802" ht="12.75" customHeight="1" x14ac:dyDescent="0.2"/>
    <row r="65803" ht="12.75" customHeight="1" x14ac:dyDescent="0.2"/>
    <row r="65804" ht="12.75" customHeight="1" x14ac:dyDescent="0.2"/>
    <row r="65805" ht="12.75" customHeight="1" x14ac:dyDescent="0.2"/>
    <row r="65806" ht="12.75" customHeight="1" x14ac:dyDescent="0.2"/>
    <row r="65807" ht="12.75" customHeight="1" x14ac:dyDescent="0.2"/>
    <row r="65808" ht="12.75" customHeight="1" x14ac:dyDescent="0.2"/>
    <row r="65809" ht="12.75" customHeight="1" x14ac:dyDescent="0.2"/>
    <row r="65810" ht="12.75" customHeight="1" x14ac:dyDescent="0.2"/>
    <row r="65811" ht="12.75" customHeight="1" x14ac:dyDescent="0.2"/>
    <row r="65812" ht="12.75" customHeight="1" x14ac:dyDescent="0.2"/>
    <row r="65813" ht="12.75" customHeight="1" x14ac:dyDescent="0.2"/>
    <row r="65814" ht="12.75" customHeight="1" x14ac:dyDescent="0.2"/>
    <row r="65815" ht="12.75" customHeight="1" x14ac:dyDescent="0.2"/>
    <row r="65816" ht="12.75" customHeight="1" x14ac:dyDescent="0.2"/>
    <row r="65817" ht="12.75" customHeight="1" x14ac:dyDescent="0.2"/>
    <row r="65818" ht="12.75" customHeight="1" x14ac:dyDescent="0.2"/>
    <row r="65819" ht="12.75" customHeight="1" x14ac:dyDescent="0.2"/>
    <row r="65820" ht="12.75" customHeight="1" x14ac:dyDescent="0.2"/>
    <row r="65821" ht="12.75" customHeight="1" x14ac:dyDescent="0.2"/>
    <row r="65822" ht="12.75" customHeight="1" x14ac:dyDescent="0.2"/>
    <row r="65823" ht="12.75" customHeight="1" x14ac:dyDescent="0.2"/>
    <row r="65824" ht="12.75" customHeight="1" x14ac:dyDescent="0.2"/>
    <row r="65825" ht="12.75" customHeight="1" x14ac:dyDescent="0.2"/>
    <row r="65826" ht="12.75" customHeight="1" x14ac:dyDescent="0.2"/>
    <row r="65827" ht="12.75" customHeight="1" x14ac:dyDescent="0.2"/>
    <row r="65828" ht="12.75" customHeight="1" x14ac:dyDescent="0.2"/>
    <row r="65829" ht="12.75" customHeight="1" x14ac:dyDescent="0.2"/>
    <row r="65830" ht="12.75" customHeight="1" x14ac:dyDescent="0.2"/>
    <row r="65831" ht="12.75" customHeight="1" x14ac:dyDescent="0.2"/>
    <row r="65832" ht="12.75" customHeight="1" x14ac:dyDescent="0.2"/>
    <row r="65833" ht="12.75" customHeight="1" x14ac:dyDescent="0.2"/>
    <row r="65834" ht="12.75" customHeight="1" x14ac:dyDescent="0.2"/>
    <row r="65835" ht="12.75" customHeight="1" x14ac:dyDescent="0.2"/>
    <row r="65836" ht="12.75" customHeight="1" x14ac:dyDescent="0.2"/>
    <row r="65837" ht="12.75" customHeight="1" x14ac:dyDescent="0.2"/>
  </sheetData>
  <sheetProtection algorithmName="SHA-512" hashValue="2zNucFztPdp8sOrhIQePb0g/U/tvcH3OX9Z29aUCN8KCdUSS6Isur1Cy3T6rYF8TSVGTKqSsCdzrKr5uNuS7tQ==" saltValue="zRpcH2i70acznqLzb11vmA==" spinCount="100000" sheet="1" objects="1" scenarios="1"/>
  <protectedRanges>
    <protectedRange sqref="E199:L202 E211:L213 E215:L216 E218:L219 E223:L226 E238:L238 E250:L250 E255:L259" name="Intervalo6"/>
    <protectedRange sqref="E145:L146 E148:L152 E154:L155 E157:L158 E160:L162 E164:L164 E166:L194" name="Intervalo5"/>
    <protectedRange sqref="E114:L116 E118:L124 E126:L132 E134:L135 E140:L140" name="Intervalo4"/>
    <protectedRange sqref="E27 E66:L67 E69:L69 E71:L76 E85:L89 E91:L96 E98:L105" name="Intervalo3"/>
    <protectedRange sqref="E56:L56 E58:L59 E61:L61" name="Intervalo2"/>
    <protectedRange sqref="E23:L28 E32:L35 E39:L41 E49:L51" name="Intervalo1"/>
  </protectedRanges>
  <mergeCells count="66">
    <mergeCell ref="A1:M1"/>
    <mergeCell ref="A2:M2"/>
    <mergeCell ref="A3:M3"/>
    <mergeCell ref="A4:M4"/>
    <mergeCell ref="H10:I10"/>
    <mergeCell ref="C10:E10"/>
    <mergeCell ref="A7:M7"/>
    <mergeCell ref="C12:E12"/>
    <mergeCell ref="C13:E13"/>
    <mergeCell ref="C14:E14"/>
    <mergeCell ref="A8:M8"/>
    <mergeCell ref="B38:M38"/>
    <mergeCell ref="A16:A17"/>
    <mergeCell ref="B16:B17"/>
    <mergeCell ref="D16:D17"/>
    <mergeCell ref="E16:M16"/>
    <mergeCell ref="B18:M18"/>
    <mergeCell ref="A21:M21"/>
    <mergeCell ref="B22:M22"/>
    <mergeCell ref="A30:M30"/>
    <mergeCell ref="B31:M31"/>
    <mergeCell ref="A37:M37"/>
    <mergeCell ref="C16:C17"/>
    <mergeCell ref="B83:M83"/>
    <mergeCell ref="A43:M43"/>
    <mergeCell ref="B44:M44"/>
    <mergeCell ref="A47:M47"/>
    <mergeCell ref="B48:M48"/>
    <mergeCell ref="B54:M54"/>
    <mergeCell ref="B64:M64"/>
    <mergeCell ref="B79:M79"/>
    <mergeCell ref="A82:M82"/>
    <mergeCell ref="A204:M204"/>
    <mergeCell ref="B108:M108"/>
    <mergeCell ref="A111:M111"/>
    <mergeCell ref="B112:M112"/>
    <mergeCell ref="B138:M138"/>
    <mergeCell ref="A142:M142"/>
    <mergeCell ref="B143:M143"/>
    <mergeCell ref="B197:M197"/>
    <mergeCell ref="A240:M240"/>
    <mergeCell ref="B205:M205"/>
    <mergeCell ref="A208:M208"/>
    <mergeCell ref="B209:M209"/>
    <mergeCell ref="A221:M221"/>
    <mergeCell ref="B222:M222"/>
    <mergeCell ref="A228:M228"/>
    <mergeCell ref="B229:M229"/>
    <mergeCell ref="A232:M232"/>
    <mergeCell ref="B233:M233"/>
    <mergeCell ref="A236:M236"/>
    <mergeCell ref="B237:M237"/>
    <mergeCell ref="A270:J270"/>
    <mergeCell ref="B253:M253"/>
    <mergeCell ref="A261:M261"/>
    <mergeCell ref="A262:B262"/>
    <mergeCell ref="B241:M241"/>
    <mergeCell ref="A244:M244"/>
    <mergeCell ref="B245:M245"/>
    <mergeCell ref="B249:M249"/>
    <mergeCell ref="A252:M252"/>
    <mergeCell ref="C266:D266"/>
    <mergeCell ref="H266:I266"/>
    <mergeCell ref="C267:D267"/>
    <mergeCell ref="C268:D268"/>
    <mergeCell ref="H268:I268"/>
  </mergeCells>
  <phoneticPr fontId="43" type="noConversion"/>
  <conditionalFormatting sqref="E19:L19 E35:L35 E41:L41 E45:L45 E206:L206 E234:L234 E242:L242 E246:L246 E49:L51 E80:L80 E109:L109 E230:L230 E25:L27 E144:L144 E156:L156 E159:H159 E178:H178 E188:H188 E150:E151 J150:L151 I28:L28 E211:K213 E84:L105 E160:L168">
    <cfRule type="cellIs" dxfId="69" priority="82" stopIfTrue="1" operator="greaterThan">
      <formula>0</formula>
    </cfRule>
  </conditionalFormatting>
  <conditionalFormatting sqref="E23:L28">
    <cfRule type="cellIs" dxfId="68" priority="80" stopIfTrue="1" operator="greaterThan">
      <formula>0</formula>
    </cfRule>
  </conditionalFormatting>
  <conditionalFormatting sqref="E33:L34">
    <cfRule type="cellIs" dxfId="67" priority="54" stopIfTrue="1" operator="greaterThan">
      <formula>0</formula>
    </cfRule>
  </conditionalFormatting>
  <conditionalFormatting sqref="E32:L32">
    <cfRule type="cellIs" dxfId="66" priority="77" stopIfTrue="1" operator="greaterThan">
      <formula>0</formula>
    </cfRule>
  </conditionalFormatting>
  <conditionalFormatting sqref="E40:L40">
    <cfRule type="cellIs" dxfId="65" priority="76" stopIfTrue="1" operator="greaterThan">
      <formula>0</formula>
    </cfRule>
  </conditionalFormatting>
  <conditionalFormatting sqref="E58:L59">
    <cfRule type="cellIs" dxfId="64" priority="52" stopIfTrue="1" operator="greaterThan">
      <formula>0</formula>
    </cfRule>
  </conditionalFormatting>
  <conditionalFormatting sqref="E61:L61">
    <cfRule type="cellIs" dxfId="63" priority="51" stopIfTrue="1" operator="greaterThan">
      <formula>0</formula>
    </cfRule>
  </conditionalFormatting>
  <conditionalFormatting sqref="E56:L57">
    <cfRule type="cellIs" dxfId="62" priority="72" stopIfTrue="1" operator="greaterThan">
      <formula>0</formula>
    </cfRule>
  </conditionalFormatting>
  <conditionalFormatting sqref="E66:L66">
    <cfRule type="cellIs" dxfId="61" priority="71" stopIfTrue="1" operator="greaterThan">
      <formula>0</formula>
    </cfRule>
  </conditionalFormatting>
  <conditionalFormatting sqref="E67:L67">
    <cfRule type="cellIs" dxfId="60" priority="50" stopIfTrue="1" operator="greaterThan">
      <formula>0</formula>
    </cfRule>
  </conditionalFormatting>
  <conditionalFormatting sqref="E69:L69">
    <cfRule type="cellIs" dxfId="59" priority="49" stopIfTrue="1" operator="greaterThan">
      <formula>0</formula>
    </cfRule>
  </conditionalFormatting>
  <conditionalFormatting sqref="E71:L76">
    <cfRule type="cellIs" dxfId="58" priority="48" stopIfTrue="1" operator="greaterThan">
      <formula>0</formula>
    </cfRule>
  </conditionalFormatting>
  <conditionalFormatting sqref="E210:L210">
    <cfRule type="cellIs" dxfId="57" priority="62" stopIfTrue="1" operator="greaterThan">
      <formula>0</formula>
    </cfRule>
  </conditionalFormatting>
  <conditionalFormatting sqref="E214:K214">
    <cfRule type="cellIs" dxfId="56" priority="60" stopIfTrue="1" operator="greaterThan">
      <formula>0</formula>
    </cfRule>
  </conditionalFormatting>
  <conditionalFormatting sqref="E217:K217">
    <cfRule type="cellIs" dxfId="55" priority="59" stopIfTrue="1" operator="greaterThan">
      <formula>0</formula>
    </cfRule>
  </conditionalFormatting>
  <conditionalFormatting sqref="E60:L60">
    <cfRule type="cellIs" dxfId="54" priority="56" stopIfTrue="1" operator="greaterThan">
      <formula>0</formula>
    </cfRule>
  </conditionalFormatting>
  <conditionalFormatting sqref="E39:L39">
    <cfRule type="cellIs" dxfId="53" priority="53" stopIfTrue="1" operator="greaterThan">
      <formula>0</formula>
    </cfRule>
  </conditionalFormatting>
  <conditionalFormatting sqref="E140:L140">
    <cfRule type="cellIs" dxfId="52" priority="47" stopIfTrue="1" operator="greaterThan">
      <formula>0</formula>
    </cfRule>
  </conditionalFormatting>
  <conditionalFormatting sqref="E145:L149">
    <cfRule type="cellIs" dxfId="51" priority="46" stopIfTrue="1" operator="greaterThan">
      <formula>0</formula>
    </cfRule>
  </conditionalFormatting>
  <conditionalFormatting sqref="E152:E155 J152:L155">
    <cfRule type="cellIs" dxfId="50" priority="45" stopIfTrue="1" operator="greaterThan">
      <formula>0</formula>
    </cfRule>
  </conditionalFormatting>
  <conditionalFormatting sqref="E157:L158">
    <cfRule type="cellIs" dxfId="49" priority="44" stopIfTrue="1" operator="greaterThan">
      <formula>0</formula>
    </cfRule>
  </conditionalFormatting>
  <conditionalFormatting sqref="E169:H177">
    <cfRule type="cellIs" dxfId="48" priority="43" stopIfTrue="1" operator="greaterThan">
      <formula>0</formula>
    </cfRule>
  </conditionalFormatting>
  <conditionalFormatting sqref="E179:H187">
    <cfRule type="cellIs" dxfId="47" priority="42" stopIfTrue="1" operator="greaterThan">
      <formula>0</formula>
    </cfRule>
  </conditionalFormatting>
  <conditionalFormatting sqref="E189:H194">
    <cfRule type="cellIs" dxfId="46" priority="41" stopIfTrue="1" operator="greaterThan">
      <formula>0</formula>
    </cfRule>
  </conditionalFormatting>
  <conditionalFormatting sqref="E199:L202">
    <cfRule type="cellIs" dxfId="45" priority="37" stopIfTrue="1" operator="greaterThan">
      <formula>0</formula>
    </cfRule>
  </conditionalFormatting>
  <conditionalFormatting sqref="E215:I216 K215:K216">
    <cfRule type="cellIs" dxfId="44" priority="35" stopIfTrue="1" operator="greaterThan">
      <formula>0</formula>
    </cfRule>
  </conditionalFormatting>
  <conditionalFormatting sqref="E218:I219 K218:K219">
    <cfRule type="cellIs" dxfId="43" priority="34" stopIfTrue="1" operator="greaterThan">
      <formula>0</formula>
    </cfRule>
  </conditionalFormatting>
  <conditionalFormatting sqref="E223:L226">
    <cfRule type="cellIs" dxfId="42" priority="33" stopIfTrue="1" operator="greaterThan">
      <formula>0</formula>
    </cfRule>
  </conditionalFormatting>
  <conditionalFormatting sqref="E238:L238">
    <cfRule type="cellIs" dxfId="41" priority="32" stopIfTrue="1" operator="greaterThan">
      <formula>0</formula>
    </cfRule>
  </conditionalFormatting>
  <conditionalFormatting sqref="E250:F250 K250:L250">
    <cfRule type="cellIs" dxfId="40" priority="31" stopIfTrue="1" operator="greaterThan">
      <formula>0</formula>
    </cfRule>
  </conditionalFormatting>
  <conditionalFormatting sqref="E114:L135">
    <cfRule type="cellIs" dxfId="39" priority="30" stopIfTrue="1" operator="greaterThan">
      <formula>0</formula>
    </cfRule>
  </conditionalFormatting>
  <conditionalFormatting sqref="F150:J150">
    <cfRule type="cellIs" dxfId="38" priority="29" stopIfTrue="1" operator="greaterThan">
      <formula>0</formula>
    </cfRule>
  </conditionalFormatting>
  <conditionalFormatting sqref="F151:J151">
    <cfRule type="cellIs" dxfId="37" priority="28" stopIfTrue="1" operator="greaterThan">
      <formula>0</formula>
    </cfRule>
  </conditionalFormatting>
  <conditionalFormatting sqref="F152:J152">
    <cfRule type="cellIs" dxfId="36" priority="27" stopIfTrue="1" operator="greaterThan">
      <formula>0</formula>
    </cfRule>
  </conditionalFormatting>
  <conditionalFormatting sqref="F153:J153">
    <cfRule type="cellIs" dxfId="35" priority="26" stopIfTrue="1" operator="greaterThan">
      <formula>0</formula>
    </cfRule>
  </conditionalFormatting>
  <conditionalFormatting sqref="F154:J154">
    <cfRule type="cellIs" dxfId="34" priority="25" stopIfTrue="1" operator="greaterThan">
      <formula>0</formula>
    </cfRule>
  </conditionalFormatting>
  <conditionalFormatting sqref="F155:J155">
    <cfRule type="cellIs" dxfId="33" priority="24" stopIfTrue="1" operator="greaterThan">
      <formula>0</formula>
    </cfRule>
  </conditionalFormatting>
  <conditionalFormatting sqref="I159:L159">
    <cfRule type="cellIs" dxfId="32" priority="23" stopIfTrue="1" operator="greaterThan">
      <formula>0</formula>
    </cfRule>
  </conditionalFormatting>
  <conditionalFormatting sqref="I169:L194">
    <cfRule type="cellIs" dxfId="31" priority="22" stopIfTrue="1" operator="greaterThan">
      <formula>0</formula>
    </cfRule>
  </conditionalFormatting>
  <conditionalFormatting sqref="E255:L259">
    <cfRule type="cellIs" dxfId="30" priority="20" stopIfTrue="1" operator="greaterThan">
      <formula>0</formula>
    </cfRule>
  </conditionalFormatting>
  <conditionalFormatting sqref="E28:H28">
    <cfRule type="cellIs" dxfId="29" priority="19" stopIfTrue="1" operator="greaterThan">
      <formula>0</formula>
    </cfRule>
  </conditionalFormatting>
  <conditionalFormatting sqref="I250:J250">
    <cfRule type="cellIs" dxfId="28" priority="18" stopIfTrue="1" operator="greaterThan">
      <formula>0</formula>
    </cfRule>
  </conditionalFormatting>
  <conditionalFormatting sqref="G250:H250">
    <cfRule type="cellIs" dxfId="27" priority="17" stopIfTrue="1" operator="greaterThan">
      <formula>0</formula>
    </cfRule>
  </conditionalFormatting>
  <conditionalFormatting sqref="J218:J219 J215:J216">
    <cfRule type="cellIs" dxfId="26" priority="16" stopIfTrue="1" operator="greaterThan">
      <formula>0</formula>
    </cfRule>
  </conditionalFormatting>
  <conditionalFormatting sqref="L211:L213">
    <cfRule type="cellIs" dxfId="25" priority="15" stopIfTrue="1" operator="greaterThan">
      <formula>0</formula>
    </cfRule>
  </conditionalFormatting>
  <conditionalFormatting sqref="L214">
    <cfRule type="cellIs" dxfId="24" priority="14" stopIfTrue="1" operator="greaterThan">
      <formula>0</formula>
    </cfRule>
  </conditionalFormatting>
  <conditionalFormatting sqref="L217">
    <cfRule type="cellIs" dxfId="23" priority="13" stopIfTrue="1" operator="greaterThan">
      <formula>0</formula>
    </cfRule>
  </conditionalFormatting>
  <conditionalFormatting sqref="L215:L216">
    <cfRule type="cellIs" dxfId="22" priority="12" stopIfTrue="1" operator="greaterThan">
      <formula>0</formula>
    </cfRule>
  </conditionalFormatting>
  <conditionalFormatting sqref="L218:L219">
    <cfRule type="cellIs" dxfId="21" priority="11" stopIfTrue="1" operator="greaterThan">
      <formula>0</formula>
    </cfRule>
  </conditionalFormatting>
  <conditionalFormatting sqref="G10:G11">
    <cfRule type="notContainsBlanks" dxfId="20" priority="10">
      <formula>LEN(TRIM(G10))&gt;0</formula>
    </cfRule>
  </conditionalFormatting>
  <conditionalFormatting sqref="E39:L41 E49:L51 E56:L56 E58:L59 E61:L61 E66:L67 E69:L69 E71:L76 E85:L89 E91:L96 E98:L105 E114:L116 E118:L124 E126:L132 E134:L135 E140:L140 E145:L146 E148:L152 E154:L155 E157:L158 E160:L162 E164:L164 E166:L194 E199:L202 E211:L213 E215:L216 E218:L219 E223:L226 E238:L238 E250:L250 E255:L259 E23:L28 E32:L35">
    <cfRule type="containsBlanks" dxfId="19" priority="7">
      <formula>LEN(TRIM(E23))=0</formula>
    </cfRule>
  </conditionalFormatting>
  <conditionalFormatting sqref="E39:L41 E49:L51 E56:L56 E58:L59 E61:L61 E66:L67 E69:L69 E71:L76 E85:L89 E91:L96 E98:L105 E114:L116 E118:L124 E126:L132 E134:L135 E140:L140 E145:L146 E148:L152 E154:L155 E157:L158 E160:L162 E164:L164 E166:L194 E199:L202 E211:L213 E215:L216 E218:L219 E223:L226 E238:L238 E250:L250 E255:L259 E23:L28 E32:L35">
    <cfRule type="notContainsBlanks" dxfId="18" priority="6">
      <formula>LEN(TRIM(E23))&gt;0</formula>
    </cfRule>
  </conditionalFormatting>
  <conditionalFormatting sqref="E33">
    <cfRule type="cellIs" dxfId="17" priority="5" stopIfTrue="1" operator="greaterThan">
      <formula>0</formula>
    </cfRule>
  </conditionalFormatting>
  <conditionalFormatting sqref="C266:D268 H266:I266 H268:I268">
    <cfRule type="notContainsBlanks" dxfId="1" priority="1">
      <formula>LEN(TRIM(C266))&gt;0</formula>
    </cfRule>
  </conditionalFormatting>
  <printOptions horizontalCentered="1"/>
  <pageMargins left="0.19685039370078741" right="0.19685039370078741" top="0.78740157480314965" bottom="0.39370078740157483" header="0.11811023622047245" footer="0.11811023622047245"/>
  <pageSetup paperSize="9" scale="62" firstPageNumber="0" fitToHeight="0" orientation="landscape" horizontalDpi="300" verticalDpi="300" r:id="rId1"/>
  <headerFooter>
    <oddFooter>&amp;R&amp;P</oddFooter>
  </headerFooter>
  <rowBreaks count="5" manualBreakCount="5">
    <brk id="62" max="12" man="1"/>
    <brk id="96" max="12" man="1"/>
    <brk id="137" max="12" man="1"/>
    <brk id="173" max="12" man="1"/>
    <brk id="221" max="12"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3" id="{9CFE1437-1BE6-4ACE-BED3-E19DABDAD0F9}">
            <xm:f>LEN(TRIM(Planilha!G275))&gt;0</xm:f>
            <x14:dxf>
              <fill>
                <patternFill>
                  <fgColor theme="4" tint="0.79998168889431442"/>
                </patternFill>
              </fill>
            </x14:dxf>
          </x14:cfRule>
          <xm:sqref>G269:G270</xm:sqref>
        </x14:conditionalFormatting>
        <x14:conditionalFormatting xmlns:xm="http://schemas.microsoft.com/office/excel/2006/main">
          <x14:cfRule type="notContainsBlanks" priority="2" id="{8C88BF1A-EBE6-4CA4-919B-358931CC349F}">
            <xm:f>LEN(TRIM(Planilha!C272))&gt;0</xm:f>
            <x14:dxf>
              <fill>
                <patternFill>
                  <bgColor theme="4" tint="0.79998168889431442"/>
                </patternFill>
              </fill>
            </x14:dxf>
          </x14:cfRule>
          <xm:sqref>C266:D268 H266:I266 H268:I268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2"/>
  <sheetViews>
    <sheetView view="pageBreakPreview" zoomScaleNormal="100" zoomScaleSheetLayoutView="100" zoomScalePageLayoutView="120" workbookViewId="0">
      <selection activeCell="G141" sqref="G141"/>
    </sheetView>
  </sheetViews>
  <sheetFormatPr defaultColWidth="8.5703125" defaultRowHeight="12.75" x14ac:dyDescent="0.2"/>
  <cols>
    <col min="1" max="1" width="16.42578125" style="17" bestFit="1" customWidth="1"/>
    <col min="2" max="2" width="12.7109375" style="17" bestFit="1" customWidth="1"/>
    <col min="3" max="3" width="3.7109375" style="17" customWidth="1"/>
    <col min="4" max="4" width="11.7109375" style="17" customWidth="1"/>
    <col min="5" max="5" width="76.42578125" style="17" customWidth="1"/>
    <col min="6" max="6" width="7.7109375" style="17" customWidth="1"/>
    <col min="7" max="7" width="12.7109375" style="21" customWidth="1"/>
    <col min="8" max="8" width="15.7109375" style="17" customWidth="1"/>
    <col min="9" max="9" width="15.7109375" style="20" customWidth="1"/>
    <col min="10" max="251" width="8.5703125" style="17"/>
    <col min="252" max="252" width="11.7109375" style="17" customWidth="1"/>
    <col min="253" max="253" width="8.7109375" style="17" customWidth="1"/>
    <col min="254" max="254" width="3.7109375" style="17" customWidth="1"/>
    <col min="255" max="255" width="11.7109375" style="17" customWidth="1"/>
    <col min="256" max="256" width="85.7109375" style="17" customWidth="1"/>
    <col min="257" max="257" width="7.7109375" style="17" customWidth="1"/>
    <col min="258" max="258" width="12.7109375" style="17" customWidth="1"/>
    <col min="259" max="260" width="15.7109375" style="17" customWidth="1"/>
    <col min="261" max="262" width="11.7109375" style="17" customWidth="1"/>
    <col min="263" max="507" width="8.5703125" style="17"/>
    <col min="508" max="508" width="11.7109375" style="17" customWidth="1"/>
    <col min="509" max="509" width="8.7109375" style="17" customWidth="1"/>
    <col min="510" max="510" width="3.7109375" style="17" customWidth="1"/>
    <col min="511" max="511" width="11.7109375" style="17" customWidth="1"/>
    <col min="512" max="512" width="85.7109375" style="17" customWidth="1"/>
    <col min="513" max="513" width="7.7109375" style="17" customWidth="1"/>
    <col min="514" max="514" width="12.7109375" style="17" customWidth="1"/>
    <col min="515" max="516" width="15.7109375" style="17" customWidth="1"/>
    <col min="517" max="518" width="11.7109375" style="17" customWidth="1"/>
    <col min="519" max="763" width="8.5703125" style="17"/>
    <col min="764" max="764" width="11.7109375" style="17" customWidth="1"/>
    <col min="765" max="765" width="8.7109375" style="17" customWidth="1"/>
    <col min="766" max="766" width="3.7109375" style="17" customWidth="1"/>
    <col min="767" max="767" width="11.7109375" style="17" customWidth="1"/>
    <col min="768" max="768" width="85.7109375" style="17" customWidth="1"/>
    <col min="769" max="769" width="7.7109375" style="17" customWidth="1"/>
    <col min="770" max="770" width="12.7109375" style="17" customWidth="1"/>
    <col min="771" max="772" width="15.7109375" style="17" customWidth="1"/>
    <col min="773" max="774" width="11.7109375" style="17" customWidth="1"/>
    <col min="775" max="1019" width="8.5703125" style="17"/>
    <col min="1020" max="1020" width="11.7109375" style="17" customWidth="1"/>
    <col min="1021" max="1021" width="8.7109375" style="17" customWidth="1"/>
    <col min="1022" max="1022" width="3.7109375" style="17" customWidth="1"/>
    <col min="1023" max="1023" width="11.7109375" style="17" customWidth="1"/>
    <col min="1024" max="1024" width="85.7109375" style="17" customWidth="1"/>
    <col min="1025" max="1025" width="7.7109375" style="17" customWidth="1"/>
    <col min="1026" max="1026" width="12.7109375" style="17" customWidth="1"/>
    <col min="1027" max="1028" width="15.7109375" style="17" customWidth="1"/>
    <col min="1029" max="1030" width="11.7109375" style="17" customWidth="1"/>
    <col min="1031" max="1275" width="8.5703125" style="17"/>
    <col min="1276" max="1276" width="11.7109375" style="17" customWidth="1"/>
    <col min="1277" max="1277" width="8.7109375" style="17" customWidth="1"/>
    <col min="1278" max="1278" width="3.7109375" style="17" customWidth="1"/>
    <col min="1279" max="1279" width="11.7109375" style="17" customWidth="1"/>
    <col min="1280" max="1280" width="85.7109375" style="17" customWidth="1"/>
    <col min="1281" max="1281" width="7.7109375" style="17" customWidth="1"/>
    <col min="1282" max="1282" width="12.7109375" style="17" customWidth="1"/>
    <col min="1283" max="1284" width="15.7109375" style="17" customWidth="1"/>
    <col min="1285" max="1286" width="11.7109375" style="17" customWidth="1"/>
    <col min="1287" max="1531" width="8.5703125" style="17"/>
    <col min="1532" max="1532" width="11.7109375" style="17" customWidth="1"/>
    <col min="1533" max="1533" width="8.7109375" style="17" customWidth="1"/>
    <col min="1534" max="1534" width="3.7109375" style="17" customWidth="1"/>
    <col min="1535" max="1535" width="11.7109375" style="17" customWidth="1"/>
    <col min="1536" max="1536" width="85.7109375" style="17" customWidth="1"/>
    <col min="1537" max="1537" width="7.7109375" style="17" customWidth="1"/>
    <col min="1538" max="1538" width="12.7109375" style="17" customWidth="1"/>
    <col min="1539" max="1540" width="15.7109375" style="17" customWidth="1"/>
    <col min="1541" max="1542" width="11.7109375" style="17" customWidth="1"/>
    <col min="1543" max="1787" width="8.5703125" style="17"/>
    <col min="1788" max="1788" width="11.7109375" style="17" customWidth="1"/>
    <col min="1789" max="1789" width="8.7109375" style="17" customWidth="1"/>
    <col min="1790" max="1790" width="3.7109375" style="17" customWidth="1"/>
    <col min="1791" max="1791" width="11.7109375" style="17" customWidth="1"/>
    <col min="1792" max="1792" width="85.7109375" style="17" customWidth="1"/>
    <col min="1793" max="1793" width="7.7109375" style="17" customWidth="1"/>
    <col min="1794" max="1794" width="12.7109375" style="17" customWidth="1"/>
    <col min="1795" max="1796" width="15.7109375" style="17" customWidth="1"/>
    <col min="1797" max="1798" width="11.7109375" style="17" customWidth="1"/>
    <col min="1799" max="2043" width="8.5703125" style="17"/>
    <col min="2044" max="2044" width="11.7109375" style="17" customWidth="1"/>
    <col min="2045" max="2045" width="8.7109375" style="17" customWidth="1"/>
    <col min="2046" max="2046" width="3.7109375" style="17" customWidth="1"/>
    <col min="2047" max="2047" width="11.7109375" style="17" customWidth="1"/>
    <col min="2048" max="2048" width="85.7109375" style="17" customWidth="1"/>
    <col min="2049" max="2049" width="7.7109375" style="17" customWidth="1"/>
    <col min="2050" max="2050" width="12.7109375" style="17" customWidth="1"/>
    <col min="2051" max="2052" width="15.7109375" style="17" customWidth="1"/>
    <col min="2053" max="2054" width="11.7109375" style="17" customWidth="1"/>
    <col min="2055" max="2299" width="8.5703125" style="17"/>
    <col min="2300" max="2300" width="11.7109375" style="17" customWidth="1"/>
    <col min="2301" max="2301" width="8.7109375" style="17" customWidth="1"/>
    <col min="2302" max="2302" width="3.7109375" style="17" customWidth="1"/>
    <col min="2303" max="2303" width="11.7109375" style="17" customWidth="1"/>
    <col min="2304" max="2304" width="85.7109375" style="17" customWidth="1"/>
    <col min="2305" max="2305" width="7.7109375" style="17" customWidth="1"/>
    <col min="2306" max="2306" width="12.7109375" style="17" customWidth="1"/>
    <col min="2307" max="2308" width="15.7109375" style="17" customWidth="1"/>
    <col min="2309" max="2310" width="11.7109375" style="17" customWidth="1"/>
    <col min="2311" max="2555" width="8.5703125" style="17"/>
    <col min="2556" max="2556" width="11.7109375" style="17" customWidth="1"/>
    <col min="2557" max="2557" width="8.7109375" style="17" customWidth="1"/>
    <col min="2558" max="2558" width="3.7109375" style="17" customWidth="1"/>
    <col min="2559" max="2559" width="11.7109375" style="17" customWidth="1"/>
    <col min="2560" max="2560" width="85.7109375" style="17" customWidth="1"/>
    <col min="2561" max="2561" width="7.7109375" style="17" customWidth="1"/>
    <col min="2562" max="2562" width="12.7109375" style="17" customWidth="1"/>
    <col min="2563" max="2564" width="15.7109375" style="17" customWidth="1"/>
    <col min="2565" max="2566" width="11.7109375" style="17" customWidth="1"/>
    <col min="2567" max="2811" width="8.5703125" style="17"/>
    <col min="2812" max="2812" width="11.7109375" style="17" customWidth="1"/>
    <col min="2813" max="2813" width="8.7109375" style="17" customWidth="1"/>
    <col min="2814" max="2814" width="3.7109375" style="17" customWidth="1"/>
    <col min="2815" max="2815" width="11.7109375" style="17" customWidth="1"/>
    <col min="2816" max="2816" width="85.7109375" style="17" customWidth="1"/>
    <col min="2817" max="2817" width="7.7109375" style="17" customWidth="1"/>
    <col min="2818" max="2818" width="12.7109375" style="17" customWidth="1"/>
    <col min="2819" max="2820" width="15.7109375" style="17" customWidth="1"/>
    <col min="2821" max="2822" width="11.7109375" style="17" customWidth="1"/>
    <col min="2823" max="3067" width="8.5703125" style="17"/>
    <col min="3068" max="3068" width="11.7109375" style="17" customWidth="1"/>
    <col min="3069" max="3069" width="8.7109375" style="17" customWidth="1"/>
    <col min="3070" max="3070" width="3.7109375" style="17" customWidth="1"/>
    <col min="3071" max="3071" width="11.7109375" style="17" customWidth="1"/>
    <col min="3072" max="3072" width="85.7109375" style="17" customWidth="1"/>
    <col min="3073" max="3073" width="7.7109375" style="17" customWidth="1"/>
    <col min="3074" max="3074" width="12.7109375" style="17" customWidth="1"/>
    <col min="3075" max="3076" width="15.7109375" style="17" customWidth="1"/>
    <col min="3077" max="3078" width="11.7109375" style="17" customWidth="1"/>
    <col min="3079" max="3323" width="8.5703125" style="17"/>
    <col min="3324" max="3324" width="11.7109375" style="17" customWidth="1"/>
    <col min="3325" max="3325" width="8.7109375" style="17" customWidth="1"/>
    <col min="3326" max="3326" width="3.7109375" style="17" customWidth="1"/>
    <col min="3327" max="3327" width="11.7109375" style="17" customWidth="1"/>
    <col min="3328" max="3328" width="85.7109375" style="17" customWidth="1"/>
    <col min="3329" max="3329" width="7.7109375" style="17" customWidth="1"/>
    <col min="3330" max="3330" width="12.7109375" style="17" customWidth="1"/>
    <col min="3331" max="3332" width="15.7109375" style="17" customWidth="1"/>
    <col min="3333" max="3334" width="11.7109375" style="17" customWidth="1"/>
    <col min="3335" max="3579" width="8.5703125" style="17"/>
    <col min="3580" max="3580" width="11.7109375" style="17" customWidth="1"/>
    <col min="3581" max="3581" width="8.7109375" style="17" customWidth="1"/>
    <col min="3582" max="3582" width="3.7109375" style="17" customWidth="1"/>
    <col min="3583" max="3583" width="11.7109375" style="17" customWidth="1"/>
    <col min="3584" max="3584" width="85.7109375" style="17" customWidth="1"/>
    <col min="3585" max="3585" width="7.7109375" style="17" customWidth="1"/>
    <col min="3586" max="3586" width="12.7109375" style="17" customWidth="1"/>
    <col min="3587" max="3588" width="15.7109375" style="17" customWidth="1"/>
    <col min="3589" max="3590" width="11.7109375" style="17" customWidth="1"/>
    <col min="3591" max="3835" width="8.5703125" style="17"/>
    <col min="3836" max="3836" width="11.7109375" style="17" customWidth="1"/>
    <col min="3837" max="3837" width="8.7109375" style="17" customWidth="1"/>
    <col min="3838" max="3838" width="3.7109375" style="17" customWidth="1"/>
    <col min="3839" max="3839" width="11.7109375" style="17" customWidth="1"/>
    <col min="3840" max="3840" width="85.7109375" style="17" customWidth="1"/>
    <col min="3841" max="3841" width="7.7109375" style="17" customWidth="1"/>
    <col min="3842" max="3842" width="12.7109375" style="17" customWidth="1"/>
    <col min="3843" max="3844" width="15.7109375" style="17" customWidth="1"/>
    <col min="3845" max="3846" width="11.7109375" style="17" customWidth="1"/>
    <col min="3847" max="4091" width="8.5703125" style="17"/>
    <col min="4092" max="4092" width="11.7109375" style="17" customWidth="1"/>
    <col min="4093" max="4093" width="8.7109375" style="17" customWidth="1"/>
    <col min="4094" max="4094" width="3.7109375" style="17" customWidth="1"/>
    <col min="4095" max="4095" width="11.7109375" style="17" customWidth="1"/>
    <col min="4096" max="4096" width="85.7109375" style="17" customWidth="1"/>
    <col min="4097" max="4097" width="7.7109375" style="17" customWidth="1"/>
    <col min="4098" max="4098" width="12.7109375" style="17" customWidth="1"/>
    <col min="4099" max="4100" width="15.7109375" style="17" customWidth="1"/>
    <col min="4101" max="4102" width="11.7109375" style="17" customWidth="1"/>
    <col min="4103" max="4347" width="8.5703125" style="17"/>
    <col min="4348" max="4348" width="11.7109375" style="17" customWidth="1"/>
    <col min="4349" max="4349" width="8.7109375" style="17" customWidth="1"/>
    <col min="4350" max="4350" width="3.7109375" style="17" customWidth="1"/>
    <col min="4351" max="4351" width="11.7109375" style="17" customWidth="1"/>
    <col min="4352" max="4352" width="85.7109375" style="17" customWidth="1"/>
    <col min="4353" max="4353" width="7.7109375" style="17" customWidth="1"/>
    <col min="4354" max="4354" width="12.7109375" style="17" customWidth="1"/>
    <col min="4355" max="4356" width="15.7109375" style="17" customWidth="1"/>
    <col min="4357" max="4358" width="11.7109375" style="17" customWidth="1"/>
    <col min="4359" max="4603" width="8.5703125" style="17"/>
    <col min="4604" max="4604" width="11.7109375" style="17" customWidth="1"/>
    <col min="4605" max="4605" width="8.7109375" style="17" customWidth="1"/>
    <col min="4606" max="4606" width="3.7109375" style="17" customWidth="1"/>
    <col min="4607" max="4607" width="11.7109375" style="17" customWidth="1"/>
    <col min="4608" max="4608" width="85.7109375" style="17" customWidth="1"/>
    <col min="4609" max="4609" width="7.7109375" style="17" customWidth="1"/>
    <col min="4610" max="4610" width="12.7109375" style="17" customWidth="1"/>
    <col min="4611" max="4612" width="15.7109375" style="17" customWidth="1"/>
    <col min="4613" max="4614" width="11.7109375" style="17" customWidth="1"/>
    <col min="4615" max="4859" width="8.5703125" style="17"/>
    <col min="4860" max="4860" width="11.7109375" style="17" customWidth="1"/>
    <col min="4861" max="4861" width="8.7109375" style="17" customWidth="1"/>
    <col min="4862" max="4862" width="3.7109375" style="17" customWidth="1"/>
    <col min="4863" max="4863" width="11.7109375" style="17" customWidth="1"/>
    <col min="4864" max="4864" width="85.7109375" style="17" customWidth="1"/>
    <col min="4865" max="4865" width="7.7109375" style="17" customWidth="1"/>
    <col min="4866" max="4866" width="12.7109375" style="17" customWidth="1"/>
    <col min="4867" max="4868" width="15.7109375" style="17" customWidth="1"/>
    <col min="4869" max="4870" width="11.7109375" style="17" customWidth="1"/>
    <col min="4871" max="5115" width="8.5703125" style="17"/>
    <col min="5116" max="5116" width="11.7109375" style="17" customWidth="1"/>
    <col min="5117" max="5117" width="8.7109375" style="17" customWidth="1"/>
    <col min="5118" max="5118" width="3.7109375" style="17" customWidth="1"/>
    <col min="5119" max="5119" width="11.7109375" style="17" customWidth="1"/>
    <col min="5120" max="5120" width="85.7109375" style="17" customWidth="1"/>
    <col min="5121" max="5121" width="7.7109375" style="17" customWidth="1"/>
    <col min="5122" max="5122" width="12.7109375" style="17" customWidth="1"/>
    <col min="5123" max="5124" width="15.7109375" style="17" customWidth="1"/>
    <col min="5125" max="5126" width="11.7109375" style="17" customWidth="1"/>
    <col min="5127" max="5371" width="8.5703125" style="17"/>
    <col min="5372" max="5372" width="11.7109375" style="17" customWidth="1"/>
    <col min="5373" max="5373" width="8.7109375" style="17" customWidth="1"/>
    <col min="5374" max="5374" width="3.7109375" style="17" customWidth="1"/>
    <col min="5375" max="5375" width="11.7109375" style="17" customWidth="1"/>
    <col min="5376" max="5376" width="85.7109375" style="17" customWidth="1"/>
    <col min="5377" max="5377" width="7.7109375" style="17" customWidth="1"/>
    <col min="5378" max="5378" width="12.7109375" style="17" customWidth="1"/>
    <col min="5379" max="5380" width="15.7109375" style="17" customWidth="1"/>
    <col min="5381" max="5382" width="11.7109375" style="17" customWidth="1"/>
    <col min="5383" max="5627" width="8.5703125" style="17"/>
    <col min="5628" max="5628" width="11.7109375" style="17" customWidth="1"/>
    <col min="5629" max="5629" width="8.7109375" style="17" customWidth="1"/>
    <col min="5630" max="5630" width="3.7109375" style="17" customWidth="1"/>
    <col min="5631" max="5631" width="11.7109375" style="17" customWidth="1"/>
    <col min="5632" max="5632" width="85.7109375" style="17" customWidth="1"/>
    <col min="5633" max="5633" width="7.7109375" style="17" customWidth="1"/>
    <col min="5634" max="5634" width="12.7109375" style="17" customWidth="1"/>
    <col min="5635" max="5636" width="15.7109375" style="17" customWidth="1"/>
    <col min="5637" max="5638" width="11.7109375" style="17" customWidth="1"/>
    <col min="5639" max="5883" width="8.5703125" style="17"/>
    <col min="5884" max="5884" width="11.7109375" style="17" customWidth="1"/>
    <col min="5885" max="5885" width="8.7109375" style="17" customWidth="1"/>
    <col min="5886" max="5886" width="3.7109375" style="17" customWidth="1"/>
    <col min="5887" max="5887" width="11.7109375" style="17" customWidth="1"/>
    <col min="5888" max="5888" width="85.7109375" style="17" customWidth="1"/>
    <col min="5889" max="5889" width="7.7109375" style="17" customWidth="1"/>
    <col min="5890" max="5890" width="12.7109375" style="17" customWidth="1"/>
    <col min="5891" max="5892" width="15.7109375" style="17" customWidth="1"/>
    <col min="5893" max="5894" width="11.7109375" style="17" customWidth="1"/>
    <col min="5895" max="6139" width="8.5703125" style="17"/>
    <col min="6140" max="6140" width="11.7109375" style="17" customWidth="1"/>
    <col min="6141" max="6141" width="8.7109375" style="17" customWidth="1"/>
    <col min="6142" max="6142" width="3.7109375" style="17" customWidth="1"/>
    <col min="6143" max="6143" width="11.7109375" style="17" customWidth="1"/>
    <col min="6144" max="6144" width="85.7109375" style="17" customWidth="1"/>
    <col min="6145" max="6145" width="7.7109375" style="17" customWidth="1"/>
    <col min="6146" max="6146" width="12.7109375" style="17" customWidth="1"/>
    <col min="6147" max="6148" width="15.7109375" style="17" customWidth="1"/>
    <col min="6149" max="6150" width="11.7109375" style="17" customWidth="1"/>
    <col min="6151" max="6395" width="8.5703125" style="17"/>
    <col min="6396" max="6396" width="11.7109375" style="17" customWidth="1"/>
    <col min="6397" max="6397" width="8.7109375" style="17" customWidth="1"/>
    <col min="6398" max="6398" width="3.7109375" style="17" customWidth="1"/>
    <col min="6399" max="6399" width="11.7109375" style="17" customWidth="1"/>
    <col min="6400" max="6400" width="85.7109375" style="17" customWidth="1"/>
    <col min="6401" max="6401" width="7.7109375" style="17" customWidth="1"/>
    <col min="6402" max="6402" width="12.7109375" style="17" customWidth="1"/>
    <col min="6403" max="6404" width="15.7109375" style="17" customWidth="1"/>
    <col min="6405" max="6406" width="11.7109375" style="17" customWidth="1"/>
    <col min="6407" max="6651" width="8.5703125" style="17"/>
    <col min="6652" max="6652" width="11.7109375" style="17" customWidth="1"/>
    <col min="6653" max="6653" width="8.7109375" style="17" customWidth="1"/>
    <col min="6654" max="6654" width="3.7109375" style="17" customWidth="1"/>
    <col min="6655" max="6655" width="11.7109375" style="17" customWidth="1"/>
    <col min="6656" max="6656" width="85.7109375" style="17" customWidth="1"/>
    <col min="6657" max="6657" width="7.7109375" style="17" customWidth="1"/>
    <col min="6658" max="6658" width="12.7109375" style="17" customWidth="1"/>
    <col min="6659" max="6660" width="15.7109375" style="17" customWidth="1"/>
    <col min="6661" max="6662" width="11.7109375" style="17" customWidth="1"/>
    <col min="6663" max="6907" width="8.5703125" style="17"/>
    <col min="6908" max="6908" width="11.7109375" style="17" customWidth="1"/>
    <col min="6909" max="6909" width="8.7109375" style="17" customWidth="1"/>
    <col min="6910" max="6910" width="3.7109375" style="17" customWidth="1"/>
    <col min="6911" max="6911" width="11.7109375" style="17" customWidth="1"/>
    <col min="6912" max="6912" width="85.7109375" style="17" customWidth="1"/>
    <col min="6913" max="6913" width="7.7109375" style="17" customWidth="1"/>
    <col min="6914" max="6914" width="12.7109375" style="17" customWidth="1"/>
    <col min="6915" max="6916" width="15.7109375" style="17" customWidth="1"/>
    <col min="6917" max="6918" width="11.7109375" style="17" customWidth="1"/>
    <col min="6919" max="7163" width="8.5703125" style="17"/>
    <col min="7164" max="7164" width="11.7109375" style="17" customWidth="1"/>
    <col min="7165" max="7165" width="8.7109375" style="17" customWidth="1"/>
    <col min="7166" max="7166" width="3.7109375" style="17" customWidth="1"/>
    <col min="7167" max="7167" width="11.7109375" style="17" customWidth="1"/>
    <col min="7168" max="7168" width="85.7109375" style="17" customWidth="1"/>
    <col min="7169" max="7169" width="7.7109375" style="17" customWidth="1"/>
    <col min="7170" max="7170" width="12.7109375" style="17" customWidth="1"/>
    <col min="7171" max="7172" width="15.7109375" style="17" customWidth="1"/>
    <col min="7173" max="7174" width="11.7109375" style="17" customWidth="1"/>
    <col min="7175" max="7419" width="8.5703125" style="17"/>
    <col min="7420" max="7420" width="11.7109375" style="17" customWidth="1"/>
    <col min="7421" max="7421" width="8.7109375" style="17" customWidth="1"/>
    <col min="7422" max="7422" width="3.7109375" style="17" customWidth="1"/>
    <col min="7423" max="7423" width="11.7109375" style="17" customWidth="1"/>
    <col min="7424" max="7424" width="85.7109375" style="17" customWidth="1"/>
    <col min="7425" max="7425" width="7.7109375" style="17" customWidth="1"/>
    <col min="7426" max="7426" width="12.7109375" style="17" customWidth="1"/>
    <col min="7427" max="7428" width="15.7109375" style="17" customWidth="1"/>
    <col min="7429" max="7430" width="11.7109375" style="17" customWidth="1"/>
    <col min="7431" max="7675" width="8.5703125" style="17"/>
    <col min="7676" max="7676" width="11.7109375" style="17" customWidth="1"/>
    <col min="7677" max="7677" width="8.7109375" style="17" customWidth="1"/>
    <col min="7678" max="7678" width="3.7109375" style="17" customWidth="1"/>
    <col min="7679" max="7679" width="11.7109375" style="17" customWidth="1"/>
    <col min="7680" max="7680" width="85.7109375" style="17" customWidth="1"/>
    <col min="7681" max="7681" width="7.7109375" style="17" customWidth="1"/>
    <col min="7682" max="7682" width="12.7109375" style="17" customWidth="1"/>
    <col min="7683" max="7684" width="15.7109375" style="17" customWidth="1"/>
    <col min="7685" max="7686" width="11.7109375" style="17" customWidth="1"/>
    <col min="7687" max="7931" width="8.5703125" style="17"/>
    <col min="7932" max="7932" width="11.7109375" style="17" customWidth="1"/>
    <col min="7933" max="7933" width="8.7109375" style="17" customWidth="1"/>
    <col min="7934" max="7934" width="3.7109375" style="17" customWidth="1"/>
    <col min="7935" max="7935" width="11.7109375" style="17" customWidth="1"/>
    <col min="7936" max="7936" width="85.7109375" style="17" customWidth="1"/>
    <col min="7937" max="7937" width="7.7109375" style="17" customWidth="1"/>
    <col min="7938" max="7938" width="12.7109375" style="17" customWidth="1"/>
    <col min="7939" max="7940" width="15.7109375" style="17" customWidth="1"/>
    <col min="7941" max="7942" width="11.7109375" style="17" customWidth="1"/>
    <col min="7943" max="8187" width="8.5703125" style="17"/>
    <col min="8188" max="8188" width="11.7109375" style="17" customWidth="1"/>
    <col min="8189" max="8189" width="8.7109375" style="17" customWidth="1"/>
    <col min="8190" max="8190" width="3.7109375" style="17" customWidth="1"/>
    <col min="8191" max="8191" width="11.7109375" style="17" customWidth="1"/>
    <col min="8192" max="8192" width="85.7109375" style="17" customWidth="1"/>
    <col min="8193" max="8193" width="7.7109375" style="17" customWidth="1"/>
    <col min="8194" max="8194" width="12.7109375" style="17" customWidth="1"/>
    <col min="8195" max="8196" width="15.7109375" style="17" customWidth="1"/>
    <col min="8197" max="8198" width="11.7109375" style="17" customWidth="1"/>
    <col min="8199" max="8443" width="8.5703125" style="17"/>
    <col min="8444" max="8444" width="11.7109375" style="17" customWidth="1"/>
    <col min="8445" max="8445" width="8.7109375" style="17" customWidth="1"/>
    <col min="8446" max="8446" width="3.7109375" style="17" customWidth="1"/>
    <col min="8447" max="8447" width="11.7109375" style="17" customWidth="1"/>
    <col min="8448" max="8448" width="85.7109375" style="17" customWidth="1"/>
    <col min="8449" max="8449" width="7.7109375" style="17" customWidth="1"/>
    <col min="8450" max="8450" width="12.7109375" style="17" customWidth="1"/>
    <col min="8451" max="8452" width="15.7109375" style="17" customWidth="1"/>
    <col min="8453" max="8454" width="11.7109375" style="17" customWidth="1"/>
    <col min="8455" max="8699" width="8.5703125" style="17"/>
    <col min="8700" max="8700" width="11.7109375" style="17" customWidth="1"/>
    <col min="8701" max="8701" width="8.7109375" style="17" customWidth="1"/>
    <col min="8702" max="8702" width="3.7109375" style="17" customWidth="1"/>
    <col min="8703" max="8703" width="11.7109375" style="17" customWidth="1"/>
    <col min="8704" max="8704" width="85.7109375" style="17" customWidth="1"/>
    <col min="8705" max="8705" width="7.7109375" style="17" customWidth="1"/>
    <col min="8706" max="8706" width="12.7109375" style="17" customWidth="1"/>
    <col min="8707" max="8708" width="15.7109375" style="17" customWidth="1"/>
    <col min="8709" max="8710" width="11.7109375" style="17" customWidth="1"/>
    <col min="8711" max="8955" width="8.5703125" style="17"/>
    <col min="8956" max="8956" width="11.7109375" style="17" customWidth="1"/>
    <col min="8957" max="8957" width="8.7109375" style="17" customWidth="1"/>
    <col min="8958" max="8958" width="3.7109375" style="17" customWidth="1"/>
    <col min="8959" max="8959" width="11.7109375" style="17" customWidth="1"/>
    <col min="8960" max="8960" width="85.7109375" style="17" customWidth="1"/>
    <col min="8961" max="8961" width="7.7109375" style="17" customWidth="1"/>
    <col min="8962" max="8962" width="12.7109375" style="17" customWidth="1"/>
    <col min="8963" max="8964" width="15.7109375" style="17" customWidth="1"/>
    <col min="8965" max="8966" width="11.7109375" style="17" customWidth="1"/>
    <col min="8967" max="9211" width="8.5703125" style="17"/>
    <col min="9212" max="9212" width="11.7109375" style="17" customWidth="1"/>
    <col min="9213" max="9213" width="8.7109375" style="17" customWidth="1"/>
    <col min="9214" max="9214" width="3.7109375" style="17" customWidth="1"/>
    <col min="9215" max="9215" width="11.7109375" style="17" customWidth="1"/>
    <col min="9216" max="9216" width="85.7109375" style="17" customWidth="1"/>
    <col min="9217" max="9217" width="7.7109375" style="17" customWidth="1"/>
    <col min="9218" max="9218" width="12.7109375" style="17" customWidth="1"/>
    <col min="9219" max="9220" width="15.7109375" style="17" customWidth="1"/>
    <col min="9221" max="9222" width="11.7109375" style="17" customWidth="1"/>
    <col min="9223" max="9467" width="8.5703125" style="17"/>
    <col min="9468" max="9468" width="11.7109375" style="17" customWidth="1"/>
    <col min="9469" max="9469" width="8.7109375" style="17" customWidth="1"/>
    <col min="9470" max="9470" width="3.7109375" style="17" customWidth="1"/>
    <col min="9471" max="9471" width="11.7109375" style="17" customWidth="1"/>
    <col min="9472" max="9472" width="85.7109375" style="17" customWidth="1"/>
    <col min="9473" max="9473" width="7.7109375" style="17" customWidth="1"/>
    <col min="9474" max="9474" width="12.7109375" style="17" customWidth="1"/>
    <col min="9475" max="9476" width="15.7109375" style="17" customWidth="1"/>
    <col min="9477" max="9478" width="11.7109375" style="17" customWidth="1"/>
    <col min="9479" max="9723" width="8.5703125" style="17"/>
    <col min="9724" max="9724" width="11.7109375" style="17" customWidth="1"/>
    <col min="9725" max="9725" width="8.7109375" style="17" customWidth="1"/>
    <col min="9726" max="9726" width="3.7109375" style="17" customWidth="1"/>
    <col min="9727" max="9727" width="11.7109375" style="17" customWidth="1"/>
    <col min="9728" max="9728" width="85.7109375" style="17" customWidth="1"/>
    <col min="9729" max="9729" width="7.7109375" style="17" customWidth="1"/>
    <col min="9730" max="9730" width="12.7109375" style="17" customWidth="1"/>
    <col min="9731" max="9732" width="15.7109375" style="17" customWidth="1"/>
    <col min="9733" max="9734" width="11.7109375" style="17" customWidth="1"/>
    <col min="9735" max="9979" width="8.5703125" style="17"/>
    <col min="9980" max="9980" width="11.7109375" style="17" customWidth="1"/>
    <col min="9981" max="9981" width="8.7109375" style="17" customWidth="1"/>
    <col min="9982" max="9982" width="3.7109375" style="17" customWidth="1"/>
    <col min="9983" max="9983" width="11.7109375" style="17" customWidth="1"/>
    <col min="9984" max="9984" width="85.7109375" style="17" customWidth="1"/>
    <col min="9985" max="9985" width="7.7109375" style="17" customWidth="1"/>
    <col min="9986" max="9986" width="12.7109375" style="17" customWidth="1"/>
    <col min="9987" max="9988" width="15.7109375" style="17" customWidth="1"/>
    <col min="9989" max="9990" width="11.7109375" style="17" customWidth="1"/>
    <col min="9991" max="10235" width="8.5703125" style="17"/>
    <col min="10236" max="10236" width="11.7109375" style="17" customWidth="1"/>
    <col min="10237" max="10237" width="8.7109375" style="17" customWidth="1"/>
    <col min="10238" max="10238" width="3.7109375" style="17" customWidth="1"/>
    <col min="10239" max="10239" width="11.7109375" style="17" customWidth="1"/>
    <col min="10240" max="10240" width="85.7109375" style="17" customWidth="1"/>
    <col min="10241" max="10241" width="7.7109375" style="17" customWidth="1"/>
    <col min="10242" max="10242" width="12.7109375" style="17" customWidth="1"/>
    <col min="10243" max="10244" width="15.7109375" style="17" customWidth="1"/>
    <col min="10245" max="10246" width="11.7109375" style="17" customWidth="1"/>
    <col min="10247" max="10491" width="8.5703125" style="17"/>
    <col min="10492" max="10492" width="11.7109375" style="17" customWidth="1"/>
    <col min="10493" max="10493" width="8.7109375" style="17" customWidth="1"/>
    <col min="10494" max="10494" width="3.7109375" style="17" customWidth="1"/>
    <col min="10495" max="10495" width="11.7109375" style="17" customWidth="1"/>
    <col min="10496" max="10496" width="85.7109375" style="17" customWidth="1"/>
    <col min="10497" max="10497" width="7.7109375" style="17" customWidth="1"/>
    <col min="10498" max="10498" width="12.7109375" style="17" customWidth="1"/>
    <col min="10499" max="10500" width="15.7109375" style="17" customWidth="1"/>
    <col min="10501" max="10502" width="11.7109375" style="17" customWidth="1"/>
    <col min="10503" max="10747" width="8.5703125" style="17"/>
    <col min="10748" max="10748" width="11.7109375" style="17" customWidth="1"/>
    <col min="10749" max="10749" width="8.7109375" style="17" customWidth="1"/>
    <col min="10750" max="10750" width="3.7109375" style="17" customWidth="1"/>
    <col min="10751" max="10751" width="11.7109375" style="17" customWidth="1"/>
    <col min="10752" max="10752" width="85.7109375" style="17" customWidth="1"/>
    <col min="10753" max="10753" width="7.7109375" style="17" customWidth="1"/>
    <col min="10754" max="10754" width="12.7109375" style="17" customWidth="1"/>
    <col min="10755" max="10756" width="15.7109375" style="17" customWidth="1"/>
    <col min="10757" max="10758" width="11.7109375" style="17" customWidth="1"/>
    <col min="10759" max="11003" width="8.5703125" style="17"/>
    <col min="11004" max="11004" width="11.7109375" style="17" customWidth="1"/>
    <col min="11005" max="11005" width="8.7109375" style="17" customWidth="1"/>
    <col min="11006" max="11006" width="3.7109375" style="17" customWidth="1"/>
    <col min="11007" max="11007" width="11.7109375" style="17" customWidth="1"/>
    <col min="11008" max="11008" width="85.7109375" style="17" customWidth="1"/>
    <col min="11009" max="11009" width="7.7109375" style="17" customWidth="1"/>
    <col min="11010" max="11010" width="12.7109375" style="17" customWidth="1"/>
    <col min="11011" max="11012" width="15.7109375" style="17" customWidth="1"/>
    <col min="11013" max="11014" width="11.7109375" style="17" customWidth="1"/>
    <col min="11015" max="11259" width="8.5703125" style="17"/>
    <col min="11260" max="11260" width="11.7109375" style="17" customWidth="1"/>
    <col min="11261" max="11261" width="8.7109375" style="17" customWidth="1"/>
    <col min="11262" max="11262" width="3.7109375" style="17" customWidth="1"/>
    <col min="11263" max="11263" width="11.7109375" style="17" customWidth="1"/>
    <col min="11264" max="11264" width="85.7109375" style="17" customWidth="1"/>
    <col min="11265" max="11265" width="7.7109375" style="17" customWidth="1"/>
    <col min="11266" max="11266" width="12.7109375" style="17" customWidth="1"/>
    <col min="11267" max="11268" width="15.7109375" style="17" customWidth="1"/>
    <col min="11269" max="11270" width="11.7109375" style="17" customWidth="1"/>
    <col min="11271" max="11515" width="8.5703125" style="17"/>
    <col min="11516" max="11516" width="11.7109375" style="17" customWidth="1"/>
    <col min="11517" max="11517" width="8.7109375" style="17" customWidth="1"/>
    <col min="11518" max="11518" width="3.7109375" style="17" customWidth="1"/>
    <col min="11519" max="11519" width="11.7109375" style="17" customWidth="1"/>
    <col min="11520" max="11520" width="85.7109375" style="17" customWidth="1"/>
    <col min="11521" max="11521" width="7.7109375" style="17" customWidth="1"/>
    <col min="11522" max="11522" width="12.7109375" style="17" customWidth="1"/>
    <col min="11523" max="11524" width="15.7109375" style="17" customWidth="1"/>
    <col min="11525" max="11526" width="11.7109375" style="17" customWidth="1"/>
    <col min="11527" max="11771" width="8.5703125" style="17"/>
    <col min="11772" max="11772" width="11.7109375" style="17" customWidth="1"/>
    <col min="11773" max="11773" width="8.7109375" style="17" customWidth="1"/>
    <col min="11774" max="11774" width="3.7109375" style="17" customWidth="1"/>
    <col min="11775" max="11775" width="11.7109375" style="17" customWidth="1"/>
    <col min="11776" max="11776" width="85.7109375" style="17" customWidth="1"/>
    <col min="11777" max="11777" width="7.7109375" style="17" customWidth="1"/>
    <col min="11778" max="11778" width="12.7109375" style="17" customWidth="1"/>
    <col min="11779" max="11780" width="15.7109375" style="17" customWidth="1"/>
    <col min="11781" max="11782" width="11.7109375" style="17" customWidth="1"/>
    <col min="11783" max="12027" width="8.5703125" style="17"/>
    <col min="12028" max="12028" width="11.7109375" style="17" customWidth="1"/>
    <col min="12029" max="12029" width="8.7109375" style="17" customWidth="1"/>
    <col min="12030" max="12030" width="3.7109375" style="17" customWidth="1"/>
    <col min="12031" max="12031" width="11.7109375" style="17" customWidth="1"/>
    <col min="12032" max="12032" width="85.7109375" style="17" customWidth="1"/>
    <col min="12033" max="12033" width="7.7109375" style="17" customWidth="1"/>
    <col min="12034" max="12034" width="12.7109375" style="17" customWidth="1"/>
    <col min="12035" max="12036" width="15.7109375" style="17" customWidth="1"/>
    <col min="12037" max="12038" width="11.7109375" style="17" customWidth="1"/>
    <col min="12039" max="12283" width="8.5703125" style="17"/>
    <col min="12284" max="12284" width="11.7109375" style="17" customWidth="1"/>
    <col min="12285" max="12285" width="8.7109375" style="17" customWidth="1"/>
    <col min="12286" max="12286" width="3.7109375" style="17" customWidth="1"/>
    <col min="12287" max="12287" width="11.7109375" style="17" customWidth="1"/>
    <col min="12288" max="12288" width="85.7109375" style="17" customWidth="1"/>
    <col min="12289" max="12289" width="7.7109375" style="17" customWidth="1"/>
    <col min="12290" max="12290" width="12.7109375" style="17" customWidth="1"/>
    <col min="12291" max="12292" width="15.7109375" style="17" customWidth="1"/>
    <col min="12293" max="12294" width="11.7109375" style="17" customWidth="1"/>
    <col min="12295" max="12539" width="8.5703125" style="17"/>
    <col min="12540" max="12540" width="11.7109375" style="17" customWidth="1"/>
    <col min="12541" max="12541" width="8.7109375" style="17" customWidth="1"/>
    <col min="12542" max="12542" width="3.7109375" style="17" customWidth="1"/>
    <col min="12543" max="12543" width="11.7109375" style="17" customWidth="1"/>
    <col min="12544" max="12544" width="85.7109375" style="17" customWidth="1"/>
    <col min="12545" max="12545" width="7.7109375" style="17" customWidth="1"/>
    <col min="12546" max="12546" width="12.7109375" style="17" customWidth="1"/>
    <col min="12547" max="12548" width="15.7109375" style="17" customWidth="1"/>
    <col min="12549" max="12550" width="11.7109375" style="17" customWidth="1"/>
    <col min="12551" max="12795" width="8.5703125" style="17"/>
    <col min="12796" max="12796" width="11.7109375" style="17" customWidth="1"/>
    <col min="12797" max="12797" width="8.7109375" style="17" customWidth="1"/>
    <col min="12798" max="12798" width="3.7109375" style="17" customWidth="1"/>
    <col min="12799" max="12799" width="11.7109375" style="17" customWidth="1"/>
    <col min="12800" max="12800" width="85.7109375" style="17" customWidth="1"/>
    <col min="12801" max="12801" width="7.7109375" style="17" customWidth="1"/>
    <col min="12802" max="12802" width="12.7109375" style="17" customWidth="1"/>
    <col min="12803" max="12804" width="15.7109375" style="17" customWidth="1"/>
    <col min="12805" max="12806" width="11.7109375" style="17" customWidth="1"/>
    <col min="12807" max="13051" width="8.5703125" style="17"/>
    <col min="13052" max="13052" width="11.7109375" style="17" customWidth="1"/>
    <col min="13053" max="13053" width="8.7109375" style="17" customWidth="1"/>
    <col min="13054" max="13054" width="3.7109375" style="17" customWidth="1"/>
    <col min="13055" max="13055" width="11.7109375" style="17" customWidth="1"/>
    <col min="13056" max="13056" width="85.7109375" style="17" customWidth="1"/>
    <col min="13057" max="13057" width="7.7109375" style="17" customWidth="1"/>
    <col min="13058" max="13058" width="12.7109375" style="17" customWidth="1"/>
    <col min="13059" max="13060" width="15.7109375" style="17" customWidth="1"/>
    <col min="13061" max="13062" width="11.7109375" style="17" customWidth="1"/>
    <col min="13063" max="13307" width="8.5703125" style="17"/>
    <col min="13308" max="13308" width="11.7109375" style="17" customWidth="1"/>
    <col min="13309" max="13309" width="8.7109375" style="17" customWidth="1"/>
    <col min="13310" max="13310" width="3.7109375" style="17" customWidth="1"/>
    <col min="13311" max="13311" width="11.7109375" style="17" customWidth="1"/>
    <col min="13312" max="13312" width="85.7109375" style="17" customWidth="1"/>
    <col min="13313" max="13313" width="7.7109375" style="17" customWidth="1"/>
    <col min="13314" max="13314" width="12.7109375" style="17" customWidth="1"/>
    <col min="13315" max="13316" width="15.7109375" style="17" customWidth="1"/>
    <col min="13317" max="13318" width="11.7109375" style="17" customWidth="1"/>
    <col min="13319" max="13563" width="8.5703125" style="17"/>
    <col min="13564" max="13564" width="11.7109375" style="17" customWidth="1"/>
    <col min="13565" max="13565" width="8.7109375" style="17" customWidth="1"/>
    <col min="13566" max="13566" width="3.7109375" style="17" customWidth="1"/>
    <col min="13567" max="13567" width="11.7109375" style="17" customWidth="1"/>
    <col min="13568" max="13568" width="85.7109375" style="17" customWidth="1"/>
    <col min="13569" max="13569" width="7.7109375" style="17" customWidth="1"/>
    <col min="13570" max="13570" width="12.7109375" style="17" customWidth="1"/>
    <col min="13571" max="13572" width="15.7109375" style="17" customWidth="1"/>
    <col min="13573" max="13574" width="11.7109375" style="17" customWidth="1"/>
    <col min="13575" max="13819" width="8.5703125" style="17"/>
    <col min="13820" max="13820" width="11.7109375" style="17" customWidth="1"/>
    <col min="13821" max="13821" width="8.7109375" style="17" customWidth="1"/>
    <col min="13822" max="13822" width="3.7109375" style="17" customWidth="1"/>
    <col min="13823" max="13823" width="11.7109375" style="17" customWidth="1"/>
    <col min="13824" max="13824" width="85.7109375" style="17" customWidth="1"/>
    <col min="13825" max="13825" width="7.7109375" style="17" customWidth="1"/>
    <col min="13826" max="13826" width="12.7109375" style="17" customWidth="1"/>
    <col min="13827" max="13828" width="15.7109375" style="17" customWidth="1"/>
    <col min="13829" max="13830" width="11.7109375" style="17" customWidth="1"/>
    <col min="13831" max="14075" width="8.5703125" style="17"/>
    <col min="14076" max="14076" width="11.7109375" style="17" customWidth="1"/>
    <col min="14077" max="14077" width="8.7109375" style="17" customWidth="1"/>
    <col min="14078" max="14078" width="3.7109375" style="17" customWidth="1"/>
    <col min="14079" max="14079" width="11.7109375" style="17" customWidth="1"/>
    <col min="14080" max="14080" width="85.7109375" style="17" customWidth="1"/>
    <col min="14081" max="14081" width="7.7109375" style="17" customWidth="1"/>
    <col min="14082" max="14082" width="12.7109375" style="17" customWidth="1"/>
    <col min="14083" max="14084" width="15.7109375" style="17" customWidth="1"/>
    <col min="14085" max="14086" width="11.7109375" style="17" customWidth="1"/>
    <col min="14087" max="14331" width="8.5703125" style="17"/>
    <col min="14332" max="14332" width="11.7109375" style="17" customWidth="1"/>
    <col min="14333" max="14333" width="8.7109375" style="17" customWidth="1"/>
    <col min="14334" max="14334" width="3.7109375" style="17" customWidth="1"/>
    <col min="14335" max="14335" width="11.7109375" style="17" customWidth="1"/>
    <col min="14336" max="14336" width="85.7109375" style="17" customWidth="1"/>
    <col min="14337" max="14337" width="7.7109375" style="17" customWidth="1"/>
    <col min="14338" max="14338" width="12.7109375" style="17" customWidth="1"/>
    <col min="14339" max="14340" width="15.7109375" style="17" customWidth="1"/>
    <col min="14341" max="14342" width="11.7109375" style="17" customWidth="1"/>
    <col min="14343" max="14587" width="8.5703125" style="17"/>
    <col min="14588" max="14588" width="11.7109375" style="17" customWidth="1"/>
    <col min="14589" max="14589" width="8.7109375" style="17" customWidth="1"/>
    <col min="14590" max="14590" width="3.7109375" style="17" customWidth="1"/>
    <col min="14591" max="14591" width="11.7109375" style="17" customWidth="1"/>
    <col min="14592" max="14592" width="85.7109375" style="17" customWidth="1"/>
    <col min="14593" max="14593" width="7.7109375" style="17" customWidth="1"/>
    <col min="14594" max="14594" width="12.7109375" style="17" customWidth="1"/>
    <col min="14595" max="14596" width="15.7109375" style="17" customWidth="1"/>
    <col min="14597" max="14598" width="11.7109375" style="17" customWidth="1"/>
    <col min="14599" max="14843" width="8.5703125" style="17"/>
    <col min="14844" max="14844" width="11.7109375" style="17" customWidth="1"/>
    <col min="14845" max="14845" width="8.7109375" style="17" customWidth="1"/>
    <col min="14846" max="14846" width="3.7109375" style="17" customWidth="1"/>
    <col min="14847" max="14847" width="11.7109375" style="17" customWidth="1"/>
    <col min="14848" max="14848" width="85.7109375" style="17" customWidth="1"/>
    <col min="14849" max="14849" width="7.7109375" style="17" customWidth="1"/>
    <col min="14850" max="14850" width="12.7109375" style="17" customWidth="1"/>
    <col min="14851" max="14852" width="15.7109375" style="17" customWidth="1"/>
    <col min="14853" max="14854" width="11.7109375" style="17" customWidth="1"/>
    <col min="14855" max="15099" width="8.5703125" style="17"/>
    <col min="15100" max="15100" width="11.7109375" style="17" customWidth="1"/>
    <col min="15101" max="15101" width="8.7109375" style="17" customWidth="1"/>
    <col min="15102" max="15102" width="3.7109375" style="17" customWidth="1"/>
    <col min="15103" max="15103" width="11.7109375" style="17" customWidth="1"/>
    <col min="15104" max="15104" width="85.7109375" style="17" customWidth="1"/>
    <col min="15105" max="15105" width="7.7109375" style="17" customWidth="1"/>
    <col min="15106" max="15106" width="12.7109375" style="17" customWidth="1"/>
    <col min="15107" max="15108" width="15.7109375" style="17" customWidth="1"/>
    <col min="15109" max="15110" width="11.7109375" style="17" customWidth="1"/>
    <col min="15111" max="15355" width="8.5703125" style="17"/>
    <col min="15356" max="15356" width="11.7109375" style="17" customWidth="1"/>
    <col min="15357" max="15357" width="8.7109375" style="17" customWidth="1"/>
    <col min="15358" max="15358" width="3.7109375" style="17" customWidth="1"/>
    <col min="15359" max="15359" width="11.7109375" style="17" customWidth="1"/>
    <col min="15360" max="15360" width="85.7109375" style="17" customWidth="1"/>
    <col min="15361" max="15361" width="7.7109375" style="17" customWidth="1"/>
    <col min="15362" max="15362" width="12.7109375" style="17" customWidth="1"/>
    <col min="15363" max="15364" width="15.7109375" style="17" customWidth="1"/>
    <col min="15365" max="15366" width="11.7109375" style="17" customWidth="1"/>
    <col min="15367" max="15611" width="8.5703125" style="17"/>
    <col min="15612" max="15612" width="11.7109375" style="17" customWidth="1"/>
    <col min="15613" max="15613" width="8.7109375" style="17" customWidth="1"/>
    <col min="15614" max="15614" width="3.7109375" style="17" customWidth="1"/>
    <col min="15615" max="15615" width="11.7109375" style="17" customWidth="1"/>
    <col min="15616" max="15616" width="85.7109375" style="17" customWidth="1"/>
    <col min="15617" max="15617" width="7.7109375" style="17" customWidth="1"/>
    <col min="15618" max="15618" width="12.7109375" style="17" customWidth="1"/>
    <col min="15619" max="15620" width="15.7109375" style="17" customWidth="1"/>
    <col min="15621" max="15622" width="11.7109375" style="17" customWidth="1"/>
    <col min="15623" max="15867" width="8.5703125" style="17"/>
    <col min="15868" max="15868" width="11.7109375" style="17" customWidth="1"/>
    <col min="15869" max="15869" width="8.7109375" style="17" customWidth="1"/>
    <col min="15870" max="15870" width="3.7109375" style="17" customWidth="1"/>
    <col min="15871" max="15871" width="11.7109375" style="17" customWidth="1"/>
    <col min="15872" max="15872" width="85.7109375" style="17" customWidth="1"/>
    <col min="15873" max="15873" width="7.7109375" style="17" customWidth="1"/>
    <col min="15874" max="15874" width="12.7109375" style="17" customWidth="1"/>
    <col min="15875" max="15876" width="15.7109375" style="17" customWidth="1"/>
    <col min="15877" max="15878" width="11.7109375" style="17" customWidth="1"/>
    <col min="15879" max="16123" width="8.5703125" style="17"/>
    <col min="16124" max="16124" width="11.7109375" style="17" customWidth="1"/>
    <col min="16125" max="16125" width="8.7109375" style="17" customWidth="1"/>
    <col min="16126" max="16126" width="3.7109375" style="17" customWidth="1"/>
    <col min="16127" max="16127" width="11.7109375" style="17" customWidth="1"/>
    <col min="16128" max="16128" width="85.7109375" style="17" customWidth="1"/>
    <col min="16129" max="16129" width="7.7109375" style="17" customWidth="1"/>
    <col min="16130" max="16130" width="12.7109375" style="17" customWidth="1"/>
    <col min="16131" max="16132" width="15.7109375" style="17" customWidth="1"/>
    <col min="16133" max="16134" width="11.7109375" style="17" customWidth="1"/>
    <col min="16135" max="16384" width="8.5703125" style="17"/>
  </cols>
  <sheetData>
    <row r="1" spans="1:13" x14ac:dyDescent="0.2">
      <c r="A1" s="539"/>
      <c r="B1" s="539"/>
      <c r="C1" s="539"/>
      <c r="D1" s="539"/>
      <c r="E1" s="539"/>
      <c r="F1" s="539"/>
      <c r="G1" s="539"/>
      <c r="H1" s="539"/>
      <c r="I1" s="539"/>
      <c r="J1" s="16"/>
    </row>
    <row r="2" spans="1:13" x14ac:dyDescent="0.2">
      <c r="A2" s="539"/>
      <c r="B2" s="539"/>
      <c r="C2" s="539"/>
      <c r="D2" s="539"/>
      <c r="E2" s="539"/>
      <c r="F2" s="539"/>
      <c r="G2" s="539"/>
      <c r="H2" s="539"/>
      <c r="I2" s="539"/>
      <c r="J2" s="16"/>
    </row>
    <row r="3" spans="1:13" x14ac:dyDescent="0.2">
      <c r="A3" s="539" t="s">
        <v>137</v>
      </c>
      <c r="B3" s="539"/>
      <c r="C3" s="539"/>
      <c r="D3" s="539"/>
      <c r="E3" s="539"/>
      <c r="F3" s="539"/>
      <c r="G3" s="539"/>
      <c r="H3" s="539"/>
      <c r="I3" s="539"/>
      <c r="J3" s="16"/>
    </row>
    <row r="4" spans="1:13" x14ac:dyDescent="0.2">
      <c r="A4" s="539" t="s">
        <v>138</v>
      </c>
      <c r="B4" s="539"/>
      <c r="C4" s="539"/>
      <c r="D4" s="539"/>
      <c r="E4" s="539"/>
      <c r="F4" s="539"/>
      <c r="G4" s="539"/>
      <c r="H4" s="539"/>
      <c r="I4" s="539"/>
      <c r="J4" s="16"/>
    </row>
    <row r="5" spans="1:13" x14ac:dyDescent="0.2">
      <c r="A5" s="540" t="s">
        <v>139</v>
      </c>
      <c r="B5" s="540"/>
      <c r="C5" s="540"/>
      <c r="D5" s="540"/>
      <c r="E5" s="540"/>
      <c r="F5" s="540"/>
      <c r="G5" s="540"/>
      <c r="H5" s="540"/>
      <c r="I5" s="540"/>
      <c r="J5" s="18"/>
    </row>
    <row r="6" spans="1:13" x14ac:dyDescent="0.2">
      <c r="A6" s="152"/>
      <c r="B6" s="152"/>
      <c r="C6" s="152"/>
      <c r="D6" s="152"/>
      <c r="E6" s="152"/>
      <c r="F6" s="152"/>
      <c r="G6" s="152"/>
      <c r="H6" s="152"/>
      <c r="I6" s="152"/>
      <c r="J6" s="18"/>
    </row>
    <row r="7" spans="1:13" ht="13.5" thickBot="1" x14ac:dyDescent="0.25">
      <c r="A7" s="192"/>
      <c r="B7" s="544"/>
      <c r="C7" s="544"/>
      <c r="D7" s="192"/>
      <c r="E7" s="192"/>
      <c r="F7" s="192"/>
      <c r="G7" s="192"/>
      <c r="H7" s="192"/>
      <c r="I7" s="192"/>
      <c r="J7" s="18"/>
    </row>
    <row r="8" spans="1:13" x14ac:dyDescent="0.2">
      <c r="A8" s="193"/>
      <c r="B8" s="193"/>
      <c r="C8" s="193"/>
      <c r="D8" s="193"/>
      <c r="E8" s="193"/>
      <c r="F8" s="193"/>
      <c r="G8" s="193"/>
      <c r="H8" s="193"/>
      <c r="I8" s="193"/>
      <c r="J8" s="18"/>
    </row>
    <row r="9" spans="1:13" x14ac:dyDescent="0.2">
      <c r="A9" s="545" t="s">
        <v>158</v>
      </c>
      <c r="B9" s="545"/>
      <c r="C9" s="545"/>
      <c r="D9" s="545"/>
      <c r="E9" s="545"/>
      <c r="F9" s="545"/>
      <c r="G9" s="545"/>
      <c r="H9" s="545"/>
      <c r="I9" s="545"/>
      <c r="J9" s="18"/>
    </row>
    <row r="10" spans="1:13" s="211" customFormat="1" ht="30" customHeight="1" x14ac:dyDescent="0.2">
      <c r="A10" s="417" t="s">
        <v>509</v>
      </c>
      <c r="B10" s="417"/>
      <c r="C10" s="417"/>
      <c r="D10" s="417"/>
      <c r="E10" s="417"/>
      <c r="F10" s="417"/>
      <c r="G10" s="417"/>
      <c r="H10" s="417"/>
      <c r="I10" s="417"/>
      <c r="J10" s="597"/>
      <c r="K10" s="597"/>
      <c r="L10" s="597"/>
      <c r="M10" s="597"/>
    </row>
    <row r="11" spans="1:13" x14ac:dyDescent="0.2">
      <c r="A11" s="186"/>
      <c r="B11" s="186"/>
      <c r="C11" s="186"/>
      <c r="D11" s="186"/>
      <c r="E11" s="186"/>
      <c r="F11" s="186"/>
      <c r="G11" s="186"/>
      <c r="H11" s="186"/>
      <c r="I11" s="186"/>
      <c r="J11" s="18"/>
    </row>
    <row r="12" spans="1:13" x14ac:dyDescent="0.2">
      <c r="A12" s="191"/>
      <c r="B12" s="209" t="s">
        <v>507</v>
      </c>
      <c r="C12" s="254" t="s">
        <v>555</v>
      </c>
      <c r="D12" s="369"/>
      <c r="E12" s="370"/>
      <c r="F12" s="368"/>
      <c r="G12" s="368"/>
      <c r="H12" s="368"/>
      <c r="I12" s="368"/>
      <c r="J12" s="18"/>
    </row>
    <row r="13" spans="1:13" x14ac:dyDescent="0.2">
      <c r="A13" s="191"/>
      <c r="B13" s="213"/>
      <c r="C13" s="214"/>
      <c r="D13" s="215"/>
      <c r="E13" s="367"/>
      <c r="F13" s="367"/>
      <c r="G13" s="367"/>
      <c r="H13" s="367"/>
      <c r="I13" s="367"/>
      <c r="J13" s="18"/>
    </row>
    <row r="14" spans="1:13" x14ac:dyDescent="0.2">
      <c r="A14" s="191"/>
      <c r="B14" s="209" t="s">
        <v>141</v>
      </c>
      <c r="C14" s="371" t="s">
        <v>156</v>
      </c>
      <c r="D14" s="369"/>
      <c r="E14" s="372"/>
      <c r="F14" s="366"/>
      <c r="G14" s="366"/>
      <c r="H14" s="366"/>
      <c r="I14" s="366"/>
      <c r="J14" s="18"/>
    </row>
    <row r="15" spans="1:13" x14ac:dyDescent="0.2">
      <c r="A15" s="191"/>
      <c r="B15" s="209" t="s">
        <v>142</v>
      </c>
      <c r="C15" s="371" t="s">
        <v>554</v>
      </c>
      <c r="D15" s="369"/>
      <c r="E15" s="372"/>
      <c r="F15" s="366"/>
      <c r="G15" s="366"/>
      <c r="H15" s="366"/>
      <c r="I15" s="366"/>
      <c r="J15" s="18"/>
    </row>
    <row r="16" spans="1:13" x14ac:dyDescent="0.2">
      <c r="A16" s="191"/>
      <c r="B16" s="209" t="s">
        <v>143</v>
      </c>
      <c r="C16" s="371" t="s">
        <v>157</v>
      </c>
      <c r="D16" s="369"/>
      <c r="E16" s="372"/>
      <c r="F16" s="366"/>
      <c r="G16" s="366"/>
      <c r="H16" s="366"/>
      <c r="I16" s="366"/>
      <c r="J16" s="18"/>
    </row>
    <row r="17" spans="1:10" x14ac:dyDescent="0.2">
      <c r="A17" s="191"/>
      <c r="B17" s="458"/>
      <c r="C17" s="458"/>
      <c r="D17" s="458"/>
      <c r="E17" s="458"/>
      <c r="F17" s="187"/>
      <c r="G17" s="187"/>
      <c r="H17" s="187"/>
      <c r="I17" s="187"/>
      <c r="J17" s="18"/>
    </row>
    <row r="18" spans="1:10" ht="36" customHeight="1" x14ac:dyDescent="0.2">
      <c r="A18" s="189">
        <v>1</v>
      </c>
      <c r="B18" s="541" t="s">
        <v>159</v>
      </c>
      <c r="C18" s="541"/>
      <c r="D18" s="542" t="s">
        <v>231</v>
      </c>
      <c r="E18" s="543"/>
      <c r="F18" s="462" t="s">
        <v>161</v>
      </c>
      <c r="G18" s="462"/>
      <c r="H18" s="462"/>
      <c r="I18" s="190">
        <f>SUM(I23:I31)</f>
        <v>0</v>
      </c>
      <c r="J18" s="19"/>
    </row>
    <row r="19" spans="1:10" x14ac:dyDescent="0.2">
      <c r="A19" s="530" t="s">
        <v>160</v>
      </c>
      <c r="B19" s="530"/>
      <c r="C19" s="530"/>
      <c r="D19" s="58"/>
      <c r="E19" s="466"/>
      <c r="F19" s="467" t="s">
        <v>161</v>
      </c>
      <c r="G19" s="467"/>
      <c r="H19" s="467"/>
      <c r="I19" s="467" t="e">
        <f>SUM(#REF!)</f>
        <v>#REF!</v>
      </c>
      <c r="J19" s="19"/>
    </row>
    <row r="20" spans="1:10" x14ac:dyDescent="0.2">
      <c r="A20" s="523" t="s">
        <v>152</v>
      </c>
      <c r="B20" s="523"/>
      <c r="C20" s="523"/>
      <c r="D20" s="524" t="s">
        <v>162</v>
      </c>
      <c r="E20" s="525" t="s">
        <v>163</v>
      </c>
      <c r="F20" s="526" t="s">
        <v>126</v>
      </c>
      <c r="G20" s="526" t="s">
        <v>164</v>
      </c>
      <c r="H20" s="524" t="s">
        <v>165</v>
      </c>
      <c r="I20" s="527" t="s">
        <v>166</v>
      </c>
      <c r="J20" s="19"/>
    </row>
    <row r="21" spans="1:10" x14ac:dyDescent="0.2">
      <c r="A21" s="523"/>
      <c r="B21" s="523"/>
      <c r="C21" s="523"/>
      <c r="D21" s="524"/>
      <c r="E21" s="525"/>
      <c r="F21" s="526"/>
      <c r="G21" s="526"/>
      <c r="H21" s="524"/>
      <c r="I21" s="527"/>
      <c r="J21" s="19"/>
    </row>
    <row r="22" spans="1:10" x14ac:dyDescent="0.2">
      <c r="A22" s="56" t="s">
        <v>167</v>
      </c>
      <c r="B22" s="528" t="s">
        <v>135</v>
      </c>
      <c r="C22" s="528"/>
      <c r="D22" s="524"/>
      <c r="E22" s="477"/>
      <c r="F22" s="526"/>
      <c r="G22" s="526"/>
      <c r="H22" s="524"/>
      <c r="I22" s="527"/>
      <c r="J22" s="19"/>
    </row>
    <row r="23" spans="1:10" ht="24" x14ac:dyDescent="0.2">
      <c r="A23" s="56"/>
      <c r="B23" s="42"/>
      <c r="C23" s="56"/>
      <c r="D23" s="54" t="s">
        <v>168</v>
      </c>
      <c r="E23" s="55" t="s">
        <v>228</v>
      </c>
      <c r="F23" s="41" t="s">
        <v>169</v>
      </c>
      <c r="G23" s="56">
        <v>4</v>
      </c>
      <c r="H23" s="52"/>
      <c r="I23" s="53">
        <f>G23*H23</f>
        <v>0</v>
      </c>
      <c r="J23" s="19"/>
    </row>
    <row r="24" spans="1:10" ht="24" x14ac:dyDescent="0.2">
      <c r="A24" s="56"/>
      <c r="B24" s="42"/>
      <c r="C24" s="56"/>
      <c r="D24" s="54" t="s">
        <v>168</v>
      </c>
      <c r="E24" s="55" t="s">
        <v>229</v>
      </c>
      <c r="F24" s="40" t="s">
        <v>169</v>
      </c>
      <c r="G24" s="56">
        <v>1</v>
      </c>
      <c r="H24" s="52"/>
      <c r="I24" s="53">
        <f t="shared" ref="I24:I31" si="0">G24*H24</f>
        <v>0</v>
      </c>
      <c r="J24" s="19"/>
    </row>
    <row r="25" spans="1:10" ht="24" x14ac:dyDescent="0.2">
      <c r="A25" s="56"/>
      <c r="B25" s="42"/>
      <c r="C25" s="56"/>
      <c r="D25" s="54" t="s">
        <v>168</v>
      </c>
      <c r="E25" s="55" t="s">
        <v>230</v>
      </c>
      <c r="F25" s="40" t="s">
        <v>169</v>
      </c>
      <c r="G25" s="56">
        <v>1</v>
      </c>
      <c r="H25" s="52"/>
      <c r="I25" s="53">
        <f t="shared" si="0"/>
        <v>0</v>
      </c>
      <c r="J25" s="19"/>
    </row>
    <row r="26" spans="1:10" ht="36" x14ac:dyDescent="0.2">
      <c r="A26" s="56"/>
      <c r="B26" s="42"/>
      <c r="C26" s="56"/>
      <c r="D26" s="54" t="s">
        <v>168</v>
      </c>
      <c r="E26" s="55" t="s">
        <v>232</v>
      </c>
      <c r="F26" s="40" t="s">
        <v>233</v>
      </c>
      <c r="G26" s="56">
        <v>1</v>
      </c>
      <c r="H26" s="52"/>
      <c r="I26" s="53">
        <f t="shared" si="0"/>
        <v>0</v>
      </c>
      <c r="J26" s="19"/>
    </row>
    <row r="27" spans="1:10" ht="24" x14ac:dyDescent="0.2">
      <c r="A27" s="56"/>
      <c r="B27" s="42"/>
      <c r="C27" s="56"/>
      <c r="D27" s="54" t="s">
        <v>168</v>
      </c>
      <c r="E27" s="55" t="s">
        <v>234</v>
      </c>
      <c r="F27" s="40" t="s">
        <v>169</v>
      </c>
      <c r="G27" s="56">
        <v>1</v>
      </c>
      <c r="H27" s="52"/>
      <c r="I27" s="53">
        <f t="shared" si="0"/>
        <v>0</v>
      </c>
      <c r="J27" s="19"/>
    </row>
    <row r="28" spans="1:10" ht="24" x14ac:dyDescent="0.2">
      <c r="A28" s="56"/>
      <c r="B28" s="42"/>
      <c r="C28" s="56"/>
      <c r="D28" s="54" t="s">
        <v>168</v>
      </c>
      <c r="E28" s="55" t="s">
        <v>235</v>
      </c>
      <c r="F28" s="40" t="s">
        <v>169</v>
      </c>
      <c r="G28" s="56">
        <v>2</v>
      </c>
      <c r="H28" s="52"/>
      <c r="I28" s="53">
        <f t="shared" si="0"/>
        <v>0</v>
      </c>
      <c r="J28" s="19"/>
    </row>
    <row r="29" spans="1:10" x14ac:dyDescent="0.2">
      <c r="A29" s="56"/>
      <c r="B29" s="42"/>
      <c r="C29" s="56"/>
      <c r="D29" s="54" t="s">
        <v>168</v>
      </c>
      <c r="E29" s="50" t="s">
        <v>236</v>
      </c>
      <c r="F29" s="40" t="s">
        <v>169</v>
      </c>
      <c r="G29" s="56">
        <v>1</v>
      </c>
      <c r="H29" s="52"/>
      <c r="I29" s="53">
        <f t="shared" si="0"/>
        <v>0</v>
      </c>
      <c r="J29" s="19"/>
    </row>
    <row r="30" spans="1:10" x14ac:dyDescent="0.2">
      <c r="A30" s="56"/>
      <c r="B30" s="42"/>
      <c r="C30" s="56"/>
      <c r="D30" s="54" t="s">
        <v>170</v>
      </c>
      <c r="E30" s="50" t="s">
        <v>206</v>
      </c>
      <c r="F30" s="40" t="s">
        <v>171</v>
      </c>
      <c r="G30" s="56">
        <v>3.0369999999999999</v>
      </c>
      <c r="H30" s="52"/>
      <c r="I30" s="53">
        <f t="shared" si="0"/>
        <v>0</v>
      </c>
      <c r="J30" s="19"/>
    </row>
    <row r="31" spans="1:10" x14ac:dyDescent="0.2">
      <c r="A31" s="56"/>
      <c r="B31" s="42"/>
      <c r="C31" s="56"/>
      <c r="D31" s="54" t="s">
        <v>170</v>
      </c>
      <c r="E31" s="51" t="s">
        <v>207</v>
      </c>
      <c r="F31" s="41" t="s">
        <v>171</v>
      </c>
      <c r="G31" s="39">
        <v>3.0369999999999999</v>
      </c>
      <c r="H31" s="52"/>
      <c r="I31" s="53">
        <f t="shared" si="0"/>
        <v>0</v>
      </c>
      <c r="J31" s="19"/>
    </row>
    <row r="32" spans="1:10" x14ac:dyDescent="0.2">
      <c r="A32" s="61"/>
      <c r="B32" s="61"/>
      <c r="C32" s="61"/>
      <c r="D32" s="62"/>
      <c r="E32" s="62"/>
      <c r="F32" s="62"/>
      <c r="G32" s="62"/>
      <c r="H32" s="62"/>
      <c r="I32" s="63"/>
    </row>
    <row r="33" spans="1:9" ht="12.75" customHeight="1" x14ac:dyDescent="0.2">
      <c r="A33" s="109">
        <v>2</v>
      </c>
      <c r="B33" s="509" t="s">
        <v>159</v>
      </c>
      <c r="C33" s="510"/>
      <c r="D33" s="511" t="s">
        <v>208</v>
      </c>
      <c r="E33" s="551"/>
      <c r="F33" s="462" t="s">
        <v>161</v>
      </c>
      <c r="G33" s="462"/>
      <c r="H33" s="462"/>
      <c r="I33" s="44">
        <f>SUM(I37:I38)</f>
        <v>0</v>
      </c>
    </row>
    <row r="34" spans="1:9" ht="12.75" customHeight="1" x14ac:dyDescent="0.2">
      <c r="A34" s="555" t="s">
        <v>160</v>
      </c>
      <c r="B34" s="556"/>
      <c r="C34" s="557"/>
      <c r="D34" s="58"/>
      <c r="E34" s="43"/>
      <c r="F34" s="467"/>
      <c r="G34" s="467"/>
      <c r="H34" s="467"/>
      <c r="I34" s="57"/>
    </row>
    <row r="35" spans="1:9" ht="42.75" customHeight="1" x14ac:dyDescent="0.2">
      <c r="A35" s="552" t="s">
        <v>152</v>
      </c>
      <c r="B35" s="553"/>
      <c r="C35" s="554"/>
      <c r="D35" s="558" t="s">
        <v>162</v>
      </c>
      <c r="E35" s="559" t="s">
        <v>163</v>
      </c>
      <c r="F35" s="560" t="s">
        <v>126</v>
      </c>
      <c r="G35" s="560" t="s">
        <v>164</v>
      </c>
      <c r="H35" s="561" t="s">
        <v>165</v>
      </c>
      <c r="I35" s="562" t="s">
        <v>166</v>
      </c>
    </row>
    <row r="36" spans="1:9" x14ac:dyDescent="0.2">
      <c r="A36" s="56" t="s">
        <v>167</v>
      </c>
      <c r="B36" s="56" t="s">
        <v>135</v>
      </c>
      <c r="C36" s="56"/>
      <c r="D36" s="476"/>
      <c r="E36" s="479"/>
      <c r="F36" s="482"/>
      <c r="G36" s="482"/>
      <c r="H36" s="476"/>
      <c r="I36" s="485"/>
    </row>
    <row r="37" spans="1:9" x14ac:dyDescent="0.2">
      <c r="A37" s="74"/>
      <c r="B37" s="49"/>
      <c r="C37" s="49"/>
      <c r="D37" s="46" t="s">
        <v>168</v>
      </c>
      <c r="E37" s="38" t="s">
        <v>209</v>
      </c>
      <c r="F37" s="41" t="s">
        <v>169</v>
      </c>
      <c r="G37" s="39">
        <v>1</v>
      </c>
      <c r="H37" s="48"/>
      <c r="I37" s="48">
        <f>G37*H37</f>
        <v>0</v>
      </c>
    </row>
    <row r="38" spans="1:9" x14ac:dyDescent="0.2">
      <c r="A38" s="74"/>
      <c r="B38" s="49"/>
      <c r="C38" s="49"/>
      <c r="D38" s="46" t="s">
        <v>170</v>
      </c>
      <c r="E38" s="38" t="s">
        <v>360</v>
      </c>
      <c r="F38" s="41" t="s">
        <v>171</v>
      </c>
      <c r="G38" s="39">
        <v>1</v>
      </c>
      <c r="H38" s="48"/>
      <c r="I38" s="48">
        <f>G38*H38</f>
        <v>0</v>
      </c>
    </row>
    <row r="39" spans="1:9" x14ac:dyDescent="0.2">
      <c r="A39" s="64"/>
      <c r="B39" s="64"/>
      <c r="C39" s="64"/>
      <c r="D39" s="64"/>
      <c r="E39" s="64"/>
      <c r="F39" s="64"/>
      <c r="G39" s="66"/>
      <c r="H39" s="64"/>
      <c r="I39" s="65"/>
    </row>
    <row r="40" spans="1:9" ht="12.75" customHeight="1" x14ac:dyDescent="0.2">
      <c r="A40" s="109">
        <v>3</v>
      </c>
      <c r="B40" s="548" t="s">
        <v>159</v>
      </c>
      <c r="C40" s="548"/>
      <c r="D40" s="549" t="s">
        <v>243</v>
      </c>
      <c r="E40" s="550"/>
      <c r="F40" s="462" t="s">
        <v>161</v>
      </c>
      <c r="G40" s="462"/>
      <c r="H40" s="462"/>
      <c r="I40" s="120">
        <f>SUM(I45:I46)</f>
        <v>0</v>
      </c>
    </row>
    <row r="41" spans="1:9" x14ac:dyDescent="0.2">
      <c r="A41" s="563" t="s">
        <v>160</v>
      </c>
      <c r="B41" s="563"/>
      <c r="C41" s="563"/>
      <c r="D41" s="121"/>
      <c r="E41" s="564"/>
      <c r="F41" s="565" t="s">
        <v>161</v>
      </c>
      <c r="G41" s="565"/>
      <c r="H41" s="565"/>
      <c r="I41" s="565" t="e">
        <f>SUM(#REF!)</f>
        <v>#REF!</v>
      </c>
    </row>
    <row r="42" spans="1:9" x14ac:dyDescent="0.2">
      <c r="A42" s="535" t="s">
        <v>152</v>
      </c>
      <c r="B42" s="535"/>
      <c r="C42" s="535"/>
      <c r="D42" s="532" t="s">
        <v>162</v>
      </c>
      <c r="E42" s="536" t="s">
        <v>163</v>
      </c>
      <c r="F42" s="538" t="s">
        <v>126</v>
      </c>
      <c r="G42" s="538" t="s">
        <v>164</v>
      </c>
      <c r="H42" s="532" t="s">
        <v>165</v>
      </c>
      <c r="I42" s="533" t="s">
        <v>166</v>
      </c>
    </row>
    <row r="43" spans="1:9" x14ac:dyDescent="0.2">
      <c r="A43" s="535"/>
      <c r="B43" s="535"/>
      <c r="C43" s="535"/>
      <c r="D43" s="532"/>
      <c r="E43" s="536"/>
      <c r="F43" s="538"/>
      <c r="G43" s="538"/>
      <c r="H43" s="532"/>
      <c r="I43" s="533"/>
    </row>
    <row r="44" spans="1:9" x14ac:dyDescent="0.2">
      <c r="A44" s="122" t="s">
        <v>167</v>
      </c>
      <c r="B44" s="534" t="s">
        <v>135</v>
      </c>
      <c r="C44" s="534"/>
      <c r="D44" s="532"/>
      <c r="E44" s="537"/>
      <c r="F44" s="538"/>
      <c r="G44" s="538"/>
      <c r="H44" s="532"/>
      <c r="I44" s="533"/>
    </row>
    <row r="45" spans="1:9" x14ac:dyDescent="0.2">
      <c r="A45" s="122"/>
      <c r="B45" s="123"/>
      <c r="C45" s="122"/>
      <c r="D45" s="124" t="s">
        <v>168</v>
      </c>
      <c r="E45" s="125" t="s">
        <v>211</v>
      </c>
      <c r="F45" s="126" t="s">
        <v>169</v>
      </c>
      <c r="G45" s="122">
        <v>1</v>
      </c>
      <c r="H45" s="127"/>
      <c r="I45" s="128">
        <f>G45*H45</f>
        <v>0</v>
      </c>
    </row>
    <row r="46" spans="1:9" x14ac:dyDescent="0.2">
      <c r="A46" s="122"/>
      <c r="B46" s="123"/>
      <c r="C46" s="122"/>
      <c r="D46" s="124" t="s">
        <v>170</v>
      </c>
      <c r="E46" s="125" t="s">
        <v>320</v>
      </c>
      <c r="F46" s="126" t="s">
        <v>171</v>
      </c>
      <c r="G46" s="122">
        <v>0.2</v>
      </c>
      <c r="H46" s="127"/>
      <c r="I46" s="128">
        <f t="shared" ref="I46" si="1">G46*H46</f>
        <v>0</v>
      </c>
    </row>
    <row r="47" spans="1:9" x14ac:dyDescent="0.2">
      <c r="A47" s="59"/>
      <c r="B47" s="60"/>
      <c r="C47" s="60"/>
      <c r="D47" s="47"/>
      <c r="E47" s="47"/>
      <c r="F47" s="47"/>
      <c r="G47" s="47"/>
      <c r="H47" s="47"/>
      <c r="I47" s="45"/>
    </row>
    <row r="48" spans="1:9" ht="12.75" customHeight="1" x14ac:dyDescent="0.2">
      <c r="A48" s="109">
        <v>4</v>
      </c>
      <c r="B48" s="566" t="s">
        <v>159</v>
      </c>
      <c r="C48" s="566"/>
      <c r="D48" s="567" t="s">
        <v>241</v>
      </c>
      <c r="E48" s="568"/>
      <c r="F48" s="462" t="s">
        <v>161</v>
      </c>
      <c r="G48" s="462"/>
      <c r="H48" s="462"/>
      <c r="I48" s="120">
        <f>SUM(I53:I54)</f>
        <v>0</v>
      </c>
    </row>
    <row r="49" spans="1:9" x14ac:dyDescent="0.2">
      <c r="A49" s="563" t="s">
        <v>160</v>
      </c>
      <c r="B49" s="563"/>
      <c r="C49" s="563"/>
      <c r="D49" s="121"/>
      <c r="E49" s="564"/>
      <c r="F49" s="565" t="s">
        <v>161</v>
      </c>
      <c r="G49" s="565"/>
      <c r="H49" s="565"/>
      <c r="I49" s="565" t="e">
        <f>SUM(#REF!)</f>
        <v>#REF!</v>
      </c>
    </row>
    <row r="50" spans="1:9" x14ac:dyDescent="0.2">
      <c r="A50" s="535" t="s">
        <v>152</v>
      </c>
      <c r="B50" s="535"/>
      <c r="C50" s="535"/>
      <c r="D50" s="532" t="s">
        <v>162</v>
      </c>
      <c r="E50" s="536" t="s">
        <v>163</v>
      </c>
      <c r="F50" s="538" t="s">
        <v>126</v>
      </c>
      <c r="G50" s="538" t="s">
        <v>164</v>
      </c>
      <c r="H50" s="532" t="s">
        <v>165</v>
      </c>
      <c r="I50" s="533" t="s">
        <v>166</v>
      </c>
    </row>
    <row r="51" spans="1:9" x14ac:dyDescent="0.2">
      <c r="A51" s="535"/>
      <c r="B51" s="535"/>
      <c r="C51" s="535"/>
      <c r="D51" s="532"/>
      <c r="E51" s="536"/>
      <c r="F51" s="538"/>
      <c r="G51" s="538"/>
      <c r="H51" s="532"/>
      <c r="I51" s="533"/>
    </row>
    <row r="52" spans="1:9" x14ac:dyDescent="0.2">
      <c r="A52" s="122" t="s">
        <v>167</v>
      </c>
      <c r="B52" s="534" t="s">
        <v>135</v>
      </c>
      <c r="C52" s="534"/>
      <c r="D52" s="532"/>
      <c r="E52" s="537"/>
      <c r="F52" s="538"/>
      <c r="G52" s="538"/>
      <c r="H52" s="532"/>
      <c r="I52" s="533"/>
    </row>
    <row r="53" spans="1:9" x14ac:dyDescent="0.2">
      <c r="A53" s="122"/>
      <c r="B53" s="123"/>
      <c r="C53" s="122"/>
      <c r="D53" s="124" t="s">
        <v>168</v>
      </c>
      <c r="E53" s="125" t="s">
        <v>242</v>
      </c>
      <c r="F53" s="126" t="s">
        <v>169</v>
      </c>
      <c r="G53" s="122">
        <v>1</v>
      </c>
      <c r="H53" s="52"/>
      <c r="I53" s="128">
        <f>G53*H53</f>
        <v>0</v>
      </c>
    </row>
    <row r="54" spans="1:9" x14ac:dyDescent="0.2">
      <c r="A54" s="122"/>
      <c r="B54" s="123"/>
      <c r="C54" s="122"/>
      <c r="D54" s="124" t="s">
        <v>170</v>
      </c>
      <c r="E54" s="362" t="s">
        <v>320</v>
      </c>
      <c r="F54" s="126" t="s">
        <v>171</v>
      </c>
      <c r="G54" s="122">
        <v>0.2</v>
      </c>
      <c r="H54" s="127"/>
      <c r="I54" s="128">
        <f t="shared" ref="I54" si="2">G54*H54</f>
        <v>0</v>
      </c>
    </row>
    <row r="55" spans="1:9" x14ac:dyDescent="0.2">
      <c r="A55" s="64"/>
      <c r="B55" s="64"/>
      <c r="C55" s="64"/>
      <c r="D55" s="64"/>
      <c r="E55" s="64"/>
      <c r="F55" s="64"/>
      <c r="G55" s="66"/>
      <c r="H55" s="64"/>
      <c r="I55" s="65"/>
    </row>
    <row r="56" spans="1:9" ht="12.75" customHeight="1" x14ac:dyDescent="0.2">
      <c r="A56" s="109">
        <v>5</v>
      </c>
      <c r="B56" s="459" t="s">
        <v>159</v>
      </c>
      <c r="C56" s="459"/>
      <c r="D56" s="529" t="s">
        <v>245</v>
      </c>
      <c r="E56" s="529"/>
      <c r="F56" s="462" t="s">
        <v>161</v>
      </c>
      <c r="G56" s="462"/>
      <c r="H56" s="462"/>
      <c r="I56" s="120">
        <f>SUM(I61:I62)</f>
        <v>0</v>
      </c>
    </row>
    <row r="57" spans="1:9" x14ac:dyDescent="0.2">
      <c r="A57" s="530" t="s">
        <v>160</v>
      </c>
      <c r="B57" s="530"/>
      <c r="C57" s="530"/>
      <c r="D57" s="58"/>
      <c r="E57" s="466"/>
      <c r="F57" s="467" t="s">
        <v>161</v>
      </c>
      <c r="G57" s="467"/>
      <c r="H57" s="467"/>
      <c r="I57" s="467" t="e">
        <f>SUM(#REF!)</f>
        <v>#REF!</v>
      </c>
    </row>
    <row r="58" spans="1:9" x14ac:dyDescent="0.2">
      <c r="A58" s="535" t="s">
        <v>152</v>
      </c>
      <c r="B58" s="535"/>
      <c r="C58" s="535"/>
      <c r="D58" s="532" t="s">
        <v>162</v>
      </c>
      <c r="E58" s="536" t="s">
        <v>163</v>
      </c>
      <c r="F58" s="538" t="s">
        <v>126</v>
      </c>
      <c r="G58" s="538" t="s">
        <v>164</v>
      </c>
      <c r="H58" s="532" t="s">
        <v>165</v>
      </c>
      <c r="I58" s="533" t="s">
        <v>166</v>
      </c>
    </row>
    <row r="59" spans="1:9" x14ac:dyDescent="0.2">
      <c r="A59" s="535"/>
      <c r="B59" s="535"/>
      <c r="C59" s="535"/>
      <c r="D59" s="532"/>
      <c r="E59" s="536"/>
      <c r="F59" s="538"/>
      <c r="G59" s="538"/>
      <c r="H59" s="532"/>
      <c r="I59" s="533"/>
    </row>
    <row r="60" spans="1:9" x14ac:dyDescent="0.2">
      <c r="A60" s="122" t="s">
        <v>167</v>
      </c>
      <c r="B60" s="534" t="s">
        <v>135</v>
      </c>
      <c r="C60" s="534"/>
      <c r="D60" s="532"/>
      <c r="E60" s="537"/>
      <c r="F60" s="538"/>
      <c r="G60" s="538"/>
      <c r="H60" s="532"/>
      <c r="I60" s="533"/>
    </row>
    <row r="61" spans="1:9" x14ac:dyDescent="0.2">
      <c r="A61" s="122"/>
      <c r="B61" s="123"/>
      <c r="C61" s="122"/>
      <c r="D61" s="124" t="s">
        <v>168</v>
      </c>
      <c r="E61" s="125" t="s">
        <v>246</v>
      </c>
      <c r="F61" s="126" t="s">
        <v>169</v>
      </c>
      <c r="G61" s="122">
        <v>1</v>
      </c>
      <c r="H61" s="127"/>
      <c r="I61" s="128">
        <f>G61*H61</f>
        <v>0</v>
      </c>
    </row>
    <row r="62" spans="1:9" x14ac:dyDescent="0.2">
      <c r="A62" s="122"/>
      <c r="B62" s="123"/>
      <c r="C62" s="122"/>
      <c r="D62" s="124" t="s">
        <v>170</v>
      </c>
      <c r="E62" s="362" t="s">
        <v>320</v>
      </c>
      <c r="F62" s="126" t="s">
        <v>171</v>
      </c>
      <c r="G62" s="122">
        <v>0.2</v>
      </c>
      <c r="H62" s="127"/>
      <c r="I62" s="128">
        <f t="shared" ref="I62" si="3">G62*H62</f>
        <v>0</v>
      </c>
    </row>
    <row r="63" spans="1:9" x14ac:dyDescent="0.2">
      <c r="A63" s="64"/>
      <c r="B63" s="64"/>
      <c r="C63" s="64"/>
      <c r="D63" s="64"/>
      <c r="E63" s="64"/>
      <c r="F63" s="64"/>
      <c r="G63" s="66"/>
      <c r="H63" s="64"/>
      <c r="I63" s="65"/>
    </row>
    <row r="64" spans="1:9" ht="12.75" customHeight="1" x14ac:dyDescent="0.2">
      <c r="A64" s="109">
        <v>6</v>
      </c>
      <c r="B64" s="459" t="s">
        <v>159</v>
      </c>
      <c r="C64" s="459"/>
      <c r="D64" s="529" t="s">
        <v>247</v>
      </c>
      <c r="E64" s="529"/>
      <c r="F64" s="462" t="s">
        <v>161</v>
      </c>
      <c r="G64" s="462"/>
      <c r="H64" s="462"/>
      <c r="I64" s="129">
        <f>SUM(I69:I70)</f>
        <v>0</v>
      </c>
    </row>
    <row r="65" spans="1:9" x14ac:dyDescent="0.2">
      <c r="A65" s="530" t="s">
        <v>160</v>
      </c>
      <c r="B65" s="530"/>
      <c r="C65" s="530"/>
      <c r="D65" s="58"/>
      <c r="E65" s="466"/>
      <c r="F65" s="467" t="s">
        <v>161</v>
      </c>
      <c r="G65" s="467"/>
      <c r="H65" s="467"/>
      <c r="I65" s="467" t="e">
        <f>SUM(#REF!)</f>
        <v>#REF!</v>
      </c>
    </row>
    <row r="66" spans="1:9" x14ac:dyDescent="0.2">
      <c r="A66" s="523" t="s">
        <v>152</v>
      </c>
      <c r="B66" s="523"/>
      <c r="C66" s="523"/>
      <c r="D66" s="524" t="s">
        <v>162</v>
      </c>
      <c r="E66" s="525" t="s">
        <v>163</v>
      </c>
      <c r="F66" s="526" t="s">
        <v>126</v>
      </c>
      <c r="G66" s="526" t="s">
        <v>164</v>
      </c>
      <c r="H66" s="524" t="s">
        <v>165</v>
      </c>
      <c r="I66" s="527" t="s">
        <v>166</v>
      </c>
    </row>
    <row r="67" spans="1:9" x14ac:dyDescent="0.2">
      <c r="A67" s="523"/>
      <c r="B67" s="523"/>
      <c r="C67" s="523"/>
      <c r="D67" s="524"/>
      <c r="E67" s="525"/>
      <c r="F67" s="526"/>
      <c r="G67" s="526"/>
      <c r="H67" s="524"/>
      <c r="I67" s="527"/>
    </row>
    <row r="68" spans="1:9" x14ac:dyDescent="0.2">
      <c r="A68" s="56" t="s">
        <v>167</v>
      </c>
      <c r="B68" s="528" t="s">
        <v>135</v>
      </c>
      <c r="C68" s="528"/>
      <c r="D68" s="524"/>
      <c r="E68" s="477"/>
      <c r="F68" s="526"/>
      <c r="G68" s="526"/>
      <c r="H68" s="524"/>
      <c r="I68" s="527"/>
    </row>
    <row r="69" spans="1:9" x14ac:dyDescent="0.2">
      <c r="A69" s="56"/>
      <c r="B69" s="42"/>
      <c r="C69" s="56"/>
      <c r="D69" s="54" t="s">
        <v>168</v>
      </c>
      <c r="E69" s="50" t="s">
        <v>248</v>
      </c>
      <c r="F69" s="40" t="s">
        <v>169</v>
      </c>
      <c r="G69" s="56">
        <v>1</v>
      </c>
      <c r="H69" s="52"/>
      <c r="I69" s="53">
        <f>G69*H69</f>
        <v>0</v>
      </c>
    </row>
    <row r="70" spans="1:9" x14ac:dyDescent="0.2">
      <c r="A70" s="56"/>
      <c r="B70" s="42"/>
      <c r="C70" s="56"/>
      <c r="D70" s="54" t="s">
        <v>170</v>
      </c>
      <c r="E70" s="345" t="s">
        <v>320</v>
      </c>
      <c r="F70" s="40" t="s">
        <v>171</v>
      </c>
      <c r="G70" s="56">
        <v>0.2</v>
      </c>
      <c r="H70" s="52"/>
      <c r="I70" s="53">
        <f t="shared" ref="I70" si="4">G70*H70</f>
        <v>0</v>
      </c>
    </row>
    <row r="71" spans="1:9" x14ac:dyDescent="0.2">
      <c r="A71" s="64"/>
      <c r="B71" s="64"/>
      <c r="C71" s="64"/>
      <c r="D71" s="64"/>
      <c r="E71" s="64"/>
      <c r="F71" s="64"/>
      <c r="G71" s="66"/>
      <c r="H71" s="64"/>
      <c r="I71" s="65"/>
    </row>
    <row r="72" spans="1:9" ht="12.75" customHeight="1" x14ac:dyDescent="0.2">
      <c r="A72" s="109">
        <v>7</v>
      </c>
      <c r="B72" s="459" t="s">
        <v>159</v>
      </c>
      <c r="C72" s="459"/>
      <c r="D72" s="529" t="s">
        <v>249</v>
      </c>
      <c r="E72" s="529"/>
      <c r="F72" s="462" t="s">
        <v>161</v>
      </c>
      <c r="G72" s="462"/>
      <c r="H72" s="462"/>
      <c r="I72" s="129">
        <f>SUM(I77:I78)</f>
        <v>0</v>
      </c>
    </row>
    <row r="73" spans="1:9" x14ac:dyDescent="0.2">
      <c r="A73" s="530" t="s">
        <v>160</v>
      </c>
      <c r="B73" s="530"/>
      <c r="C73" s="530"/>
      <c r="D73" s="58"/>
      <c r="E73" s="466"/>
      <c r="F73" s="467" t="s">
        <v>161</v>
      </c>
      <c r="G73" s="467"/>
      <c r="H73" s="467"/>
      <c r="I73" s="467" t="e">
        <f>SUM(#REF!)</f>
        <v>#REF!</v>
      </c>
    </row>
    <row r="74" spans="1:9" x14ac:dyDescent="0.2">
      <c r="A74" s="523" t="s">
        <v>152</v>
      </c>
      <c r="B74" s="523"/>
      <c r="C74" s="523"/>
      <c r="D74" s="524" t="s">
        <v>162</v>
      </c>
      <c r="E74" s="525" t="s">
        <v>163</v>
      </c>
      <c r="F74" s="526" t="s">
        <v>126</v>
      </c>
      <c r="G74" s="526" t="s">
        <v>164</v>
      </c>
      <c r="H74" s="524" t="s">
        <v>165</v>
      </c>
      <c r="I74" s="527" t="s">
        <v>166</v>
      </c>
    </row>
    <row r="75" spans="1:9" x14ac:dyDescent="0.2">
      <c r="A75" s="523"/>
      <c r="B75" s="523"/>
      <c r="C75" s="523"/>
      <c r="D75" s="524"/>
      <c r="E75" s="525"/>
      <c r="F75" s="526"/>
      <c r="G75" s="526"/>
      <c r="H75" s="524"/>
      <c r="I75" s="527"/>
    </row>
    <row r="76" spans="1:9" x14ac:dyDescent="0.2">
      <c r="A76" s="56" t="s">
        <v>167</v>
      </c>
      <c r="B76" s="528" t="s">
        <v>135</v>
      </c>
      <c r="C76" s="528"/>
      <c r="D76" s="524"/>
      <c r="E76" s="477"/>
      <c r="F76" s="526"/>
      <c r="G76" s="526"/>
      <c r="H76" s="524"/>
      <c r="I76" s="527"/>
    </row>
    <row r="77" spans="1:9" x14ac:dyDescent="0.2">
      <c r="A77" s="56"/>
      <c r="B77" s="42"/>
      <c r="C77" s="56"/>
      <c r="D77" s="54" t="s">
        <v>168</v>
      </c>
      <c r="E77" s="50" t="s">
        <v>250</v>
      </c>
      <c r="F77" s="40" t="s">
        <v>169</v>
      </c>
      <c r="G77" s="56">
        <v>1</v>
      </c>
      <c r="H77" s="52"/>
      <c r="I77" s="53">
        <f>G77*H77</f>
        <v>0</v>
      </c>
    </row>
    <row r="78" spans="1:9" x14ac:dyDescent="0.2">
      <c r="A78" s="56"/>
      <c r="B78" s="42"/>
      <c r="C78" s="56"/>
      <c r="D78" s="54" t="s">
        <v>170</v>
      </c>
      <c r="E78" s="345" t="s">
        <v>320</v>
      </c>
      <c r="F78" s="40" t="s">
        <v>171</v>
      </c>
      <c r="G78" s="56">
        <v>0.2</v>
      </c>
      <c r="H78" s="52"/>
      <c r="I78" s="53">
        <f t="shared" ref="I78" si="5">G78*H78</f>
        <v>0</v>
      </c>
    </row>
    <row r="79" spans="1:9" x14ac:dyDescent="0.2">
      <c r="A79" s="64"/>
      <c r="B79" s="64"/>
      <c r="C79" s="64"/>
      <c r="D79" s="64"/>
      <c r="E79" s="64"/>
      <c r="F79" s="64"/>
      <c r="G79" s="66"/>
      <c r="H79" s="64"/>
      <c r="I79" s="65"/>
    </row>
    <row r="80" spans="1:9" ht="12.75" customHeight="1" x14ac:dyDescent="0.2">
      <c r="A80" s="109">
        <v>8</v>
      </c>
      <c r="B80" s="459" t="s">
        <v>159</v>
      </c>
      <c r="C80" s="459"/>
      <c r="D80" s="529" t="s">
        <v>251</v>
      </c>
      <c r="E80" s="529"/>
      <c r="F80" s="462" t="s">
        <v>161</v>
      </c>
      <c r="G80" s="462"/>
      <c r="H80" s="462"/>
      <c r="I80" s="129">
        <f>SUM(I85:I86)</f>
        <v>0</v>
      </c>
    </row>
    <row r="81" spans="1:9" x14ac:dyDescent="0.2">
      <c r="A81" s="530" t="s">
        <v>160</v>
      </c>
      <c r="B81" s="530"/>
      <c r="C81" s="530"/>
      <c r="D81" s="58"/>
      <c r="E81" s="466"/>
      <c r="F81" s="467" t="s">
        <v>161</v>
      </c>
      <c r="G81" s="467"/>
      <c r="H81" s="467"/>
      <c r="I81" s="467" t="e">
        <f>SUM(#REF!)</f>
        <v>#REF!</v>
      </c>
    </row>
    <row r="82" spans="1:9" x14ac:dyDescent="0.2">
      <c r="A82" s="523" t="s">
        <v>152</v>
      </c>
      <c r="B82" s="523"/>
      <c r="C82" s="523"/>
      <c r="D82" s="524" t="s">
        <v>162</v>
      </c>
      <c r="E82" s="525" t="s">
        <v>163</v>
      </c>
      <c r="F82" s="526" t="s">
        <v>126</v>
      </c>
      <c r="G82" s="526" t="s">
        <v>164</v>
      </c>
      <c r="H82" s="524" t="s">
        <v>165</v>
      </c>
      <c r="I82" s="527" t="s">
        <v>166</v>
      </c>
    </row>
    <row r="83" spans="1:9" x14ac:dyDescent="0.2">
      <c r="A83" s="523"/>
      <c r="B83" s="523"/>
      <c r="C83" s="523"/>
      <c r="D83" s="524"/>
      <c r="E83" s="525"/>
      <c r="F83" s="526"/>
      <c r="G83" s="526"/>
      <c r="H83" s="524"/>
      <c r="I83" s="527"/>
    </row>
    <row r="84" spans="1:9" x14ac:dyDescent="0.2">
      <c r="A84" s="56" t="s">
        <v>167</v>
      </c>
      <c r="B84" s="528" t="s">
        <v>135</v>
      </c>
      <c r="C84" s="528"/>
      <c r="D84" s="524"/>
      <c r="E84" s="477"/>
      <c r="F84" s="526"/>
      <c r="G84" s="526"/>
      <c r="H84" s="524"/>
      <c r="I84" s="527"/>
    </row>
    <row r="85" spans="1:9" x14ac:dyDescent="0.2">
      <c r="A85" s="56"/>
      <c r="B85" s="42"/>
      <c r="C85" s="56"/>
      <c r="D85" s="54" t="s">
        <v>168</v>
      </c>
      <c r="E85" s="50" t="s">
        <v>200</v>
      </c>
      <c r="F85" s="40" t="s">
        <v>169</v>
      </c>
      <c r="G85" s="56">
        <v>1</v>
      </c>
      <c r="H85" s="52"/>
      <c r="I85" s="53">
        <f>G85*H85</f>
        <v>0</v>
      </c>
    </row>
    <row r="86" spans="1:9" x14ac:dyDescent="0.2">
      <c r="A86" s="56"/>
      <c r="B86" s="42"/>
      <c r="C86" s="56"/>
      <c r="D86" s="54" t="s">
        <v>170</v>
      </c>
      <c r="E86" s="345" t="s">
        <v>320</v>
      </c>
      <c r="F86" s="40" t="s">
        <v>171</v>
      </c>
      <c r="G86" s="56">
        <v>0.2</v>
      </c>
      <c r="H86" s="52"/>
      <c r="I86" s="53">
        <f t="shared" ref="I86" si="6">G86*H86</f>
        <v>0</v>
      </c>
    </row>
    <row r="87" spans="1:9" x14ac:dyDescent="0.2">
      <c r="A87" s="64"/>
      <c r="B87" s="64"/>
      <c r="C87" s="64"/>
      <c r="D87" s="64"/>
      <c r="E87" s="64"/>
      <c r="F87" s="64"/>
      <c r="G87" s="66"/>
      <c r="H87" s="64"/>
      <c r="I87" s="65"/>
    </row>
    <row r="88" spans="1:9" ht="12.75" customHeight="1" x14ac:dyDescent="0.2">
      <c r="A88" s="109">
        <v>9</v>
      </c>
      <c r="B88" s="459" t="s">
        <v>159</v>
      </c>
      <c r="C88" s="459"/>
      <c r="D88" s="529" t="s">
        <v>252</v>
      </c>
      <c r="E88" s="529"/>
      <c r="F88" s="462" t="s">
        <v>161</v>
      </c>
      <c r="G88" s="462"/>
      <c r="H88" s="462"/>
      <c r="I88" s="129">
        <f>SUM(I93:I94)</f>
        <v>0</v>
      </c>
    </row>
    <row r="89" spans="1:9" x14ac:dyDescent="0.2">
      <c r="A89" s="530" t="s">
        <v>160</v>
      </c>
      <c r="B89" s="530"/>
      <c r="C89" s="530"/>
      <c r="D89" s="58"/>
      <c r="E89" s="466"/>
      <c r="F89" s="467" t="s">
        <v>161</v>
      </c>
      <c r="G89" s="467"/>
      <c r="H89" s="467"/>
      <c r="I89" s="467" t="e">
        <f>SUM(#REF!)</f>
        <v>#REF!</v>
      </c>
    </row>
    <row r="90" spans="1:9" x14ac:dyDescent="0.2">
      <c r="A90" s="523" t="s">
        <v>152</v>
      </c>
      <c r="B90" s="523"/>
      <c r="C90" s="523"/>
      <c r="D90" s="524" t="s">
        <v>162</v>
      </c>
      <c r="E90" s="525" t="s">
        <v>163</v>
      </c>
      <c r="F90" s="526" t="s">
        <v>126</v>
      </c>
      <c r="G90" s="526" t="s">
        <v>164</v>
      </c>
      <c r="H90" s="524" t="s">
        <v>165</v>
      </c>
      <c r="I90" s="527" t="s">
        <v>166</v>
      </c>
    </row>
    <row r="91" spans="1:9" x14ac:dyDescent="0.2">
      <c r="A91" s="523"/>
      <c r="B91" s="523"/>
      <c r="C91" s="523"/>
      <c r="D91" s="524"/>
      <c r="E91" s="525"/>
      <c r="F91" s="526"/>
      <c r="G91" s="526"/>
      <c r="H91" s="524"/>
      <c r="I91" s="527"/>
    </row>
    <row r="92" spans="1:9" x14ac:dyDescent="0.2">
      <c r="A92" s="56" t="s">
        <v>167</v>
      </c>
      <c r="B92" s="528" t="s">
        <v>135</v>
      </c>
      <c r="C92" s="528"/>
      <c r="D92" s="524"/>
      <c r="E92" s="477"/>
      <c r="F92" s="526"/>
      <c r="G92" s="526"/>
      <c r="H92" s="524"/>
      <c r="I92" s="527"/>
    </row>
    <row r="93" spans="1:9" x14ac:dyDescent="0.2">
      <c r="A93" s="56"/>
      <c r="B93" s="42"/>
      <c r="C93" s="56"/>
      <c r="D93" s="54" t="s">
        <v>168</v>
      </c>
      <c r="E93" s="50" t="s">
        <v>201</v>
      </c>
      <c r="F93" s="40" t="s">
        <v>169</v>
      </c>
      <c r="G93" s="56">
        <v>1</v>
      </c>
      <c r="H93" s="52"/>
      <c r="I93" s="53">
        <f>G93*H93</f>
        <v>0</v>
      </c>
    </row>
    <row r="94" spans="1:9" x14ac:dyDescent="0.2">
      <c r="A94" s="56"/>
      <c r="B94" s="42"/>
      <c r="C94" s="56"/>
      <c r="D94" s="54" t="s">
        <v>170</v>
      </c>
      <c r="E94" s="345" t="s">
        <v>320</v>
      </c>
      <c r="F94" s="40" t="s">
        <v>171</v>
      </c>
      <c r="G94" s="56">
        <v>0.2</v>
      </c>
      <c r="H94" s="52"/>
      <c r="I94" s="53">
        <f t="shared" ref="I94" si="7">G94*H94</f>
        <v>0</v>
      </c>
    </row>
    <row r="95" spans="1:9" x14ac:dyDescent="0.2">
      <c r="A95" s="64"/>
      <c r="B95" s="64"/>
      <c r="C95" s="64"/>
      <c r="D95" s="64"/>
      <c r="E95" s="64"/>
      <c r="F95" s="64"/>
      <c r="G95" s="66"/>
      <c r="H95" s="64"/>
      <c r="I95" s="65"/>
    </row>
    <row r="96" spans="1:9" ht="12.75" customHeight="1" x14ac:dyDescent="0.2">
      <c r="A96" s="109">
        <v>10</v>
      </c>
      <c r="B96" s="459" t="s">
        <v>159</v>
      </c>
      <c r="C96" s="459"/>
      <c r="D96" s="529" t="s">
        <v>253</v>
      </c>
      <c r="E96" s="529"/>
      <c r="F96" s="462" t="s">
        <v>161</v>
      </c>
      <c r="G96" s="462"/>
      <c r="H96" s="462"/>
      <c r="I96" s="129">
        <f>SUM(I101:I102)</f>
        <v>0</v>
      </c>
    </row>
    <row r="97" spans="1:9" x14ac:dyDescent="0.2">
      <c r="A97" s="530" t="s">
        <v>160</v>
      </c>
      <c r="B97" s="530"/>
      <c r="C97" s="530"/>
      <c r="D97" s="58"/>
      <c r="E97" s="466"/>
      <c r="F97" s="467" t="s">
        <v>161</v>
      </c>
      <c r="G97" s="467"/>
      <c r="H97" s="467"/>
      <c r="I97" s="467" t="e">
        <f>SUM(#REF!)</f>
        <v>#REF!</v>
      </c>
    </row>
    <row r="98" spans="1:9" x14ac:dyDescent="0.2">
      <c r="A98" s="523" t="s">
        <v>152</v>
      </c>
      <c r="B98" s="523"/>
      <c r="C98" s="523"/>
      <c r="D98" s="524" t="s">
        <v>162</v>
      </c>
      <c r="E98" s="525" t="s">
        <v>163</v>
      </c>
      <c r="F98" s="526" t="s">
        <v>126</v>
      </c>
      <c r="G98" s="526" t="s">
        <v>164</v>
      </c>
      <c r="H98" s="524" t="s">
        <v>165</v>
      </c>
      <c r="I98" s="527" t="s">
        <v>166</v>
      </c>
    </row>
    <row r="99" spans="1:9" x14ac:dyDescent="0.2">
      <c r="A99" s="523"/>
      <c r="B99" s="523"/>
      <c r="C99" s="523"/>
      <c r="D99" s="524"/>
      <c r="E99" s="525"/>
      <c r="F99" s="526"/>
      <c r="G99" s="526"/>
      <c r="H99" s="524"/>
      <c r="I99" s="527"/>
    </row>
    <row r="100" spans="1:9" x14ac:dyDescent="0.2">
      <c r="A100" s="56" t="s">
        <v>167</v>
      </c>
      <c r="B100" s="528" t="s">
        <v>135</v>
      </c>
      <c r="C100" s="528"/>
      <c r="D100" s="524"/>
      <c r="E100" s="477"/>
      <c r="F100" s="526"/>
      <c r="G100" s="526"/>
      <c r="H100" s="524"/>
      <c r="I100" s="527"/>
    </row>
    <row r="101" spans="1:9" x14ac:dyDescent="0.2">
      <c r="A101" s="56"/>
      <c r="B101" s="42"/>
      <c r="C101" s="56"/>
      <c r="D101" s="54" t="s">
        <v>168</v>
      </c>
      <c r="E101" s="50" t="s">
        <v>254</v>
      </c>
      <c r="F101" s="40" t="s">
        <v>169</v>
      </c>
      <c r="G101" s="56">
        <v>1</v>
      </c>
      <c r="H101" s="52"/>
      <c r="I101" s="53">
        <f>G101*H101</f>
        <v>0</v>
      </c>
    </row>
    <row r="102" spans="1:9" x14ac:dyDescent="0.2">
      <c r="A102" s="56"/>
      <c r="B102" s="42"/>
      <c r="C102" s="56"/>
      <c r="D102" s="54" t="s">
        <v>170</v>
      </c>
      <c r="E102" s="345" t="s">
        <v>320</v>
      </c>
      <c r="F102" s="40" t="s">
        <v>171</v>
      </c>
      <c r="G102" s="56">
        <v>0.2</v>
      </c>
      <c r="H102" s="52"/>
      <c r="I102" s="53">
        <f t="shared" ref="I102" si="8">G102*H102</f>
        <v>0</v>
      </c>
    </row>
    <row r="103" spans="1:9" x14ac:dyDescent="0.2">
      <c r="A103" s="64"/>
      <c r="B103" s="64"/>
      <c r="C103" s="64"/>
      <c r="D103" s="64"/>
      <c r="E103" s="64"/>
      <c r="F103" s="64"/>
      <c r="G103" s="66"/>
      <c r="H103" s="64"/>
      <c r="I103" s="65"/>
    </row>
    <row r="104" spans="1:9" ht="12.75" customHeight="1" x14ac:dyDescent="0.2">
      <c r="A104" s="109">
        <v>11</v>
      </c>
      <c r="B104" s="459" t="s">
        <v>159</v>
      </c>
      <c r="C104" s="459"/>
      <c r="D104" s="529" t="s">
        <v>255</v>
      </c>
      <c r="E104" s="529"/>
      <c r="F104" s="462" t="s">
        <v>161</v>
      </c>
      <c r="G104" s="462"/>
      <c r="H104" s="462"/>
      <c r="I104" s="129">
        <f>SUM(I109:I110)</f>
        <v>0</v>
      </c>
    </row>
    <row r="105" spans="1:9" x14ac:dyDescent="0.2">
      <c r="A105" s="530" t="s">
        <v>160</v>
      </c>
      <c r="B105" s="530"/>
      <c r="C105" s="530"/>
      <c r="D105" s="58"/>
      <c r="E105" s="466"/>
      <c r="F105" s="467" t="s">
        <v>161</v>
      </c>
      <c r="G105" s="467"/>
      <c r="H105" s="467"/>
      <c r="I105" s="467" t="e">
        <f>SUM(#REF!)</f>
        <v>#REF!</v>
      </c>
    </row>
    <row r="106" spans="1:9" x14ac:dyDescent="0.2">
      <c r="A106" s="523" t="s">
        <v>152</v>
      </c>
      <c r="B106" s="523"/>
      <c r="C106" s="523"/>
      <c r="D106" s="524" t="s">
        <v>162</v>
      </c>
      <c r="E106" s="525" t="s">
        <v>163</v>
      </c>
      <c r="F106" s="526" t="s">
        <v>126</v>
      </c>
      <c r="G106" s="526" t="s">
        <v>164</v>
      </c>
      <c r="H106" s="524" t="s">
        <v>165</v>
      </c>
      <c r="I106" s="527" t="s">
        <v>166</v>
      </c>
    </row>
    <row r="107" spans="1:9" x14ac:dyDescent="0.2">
      <c r="A107" s="523"/>
      <c r="B107" s="523"/>
      <c r="C107" s="523"/>
      <c r="D107" s="524"/>
      <c r="E107" s="525"/>
      <c r="F107" s="526"/>
      <c r="G107" s="526"/>
      <c r="H107" s="524"/>
      <c r="I107" s="527"/>
    </row>
    <row r="108" spans="1:9" x14ac:dyDescent="0.2">
      <c r="A108" s="56" t="s">
        <v>167</v>
      </c>
      <c r="B108" s="528" t="s">
        <v>135</v>
      </c>
      <c r="C108" s="528"/>
      <c r="D108" s="524"/>
      <c r="E108" s="477"/>
      <c r="F108" s="526"/>
      <c r="G108" s="526"/>
      <c r="H108" s="524"/>
      <c r="I108" s="527"/>
    </row>
    <row r="109" spans="1:9" x14ac:dyDescent="0.2">
      <c r="A109" s="56"/>
      <c r="B109" s="42"/>
      <c r="C109" s="56"/>
      <c r="D109" s="54" t="s">
        <v>168</v>
      </c>
      <c r="E109" s="50" t="s">
        <v>202</v>
      </c>
      <c r="F109" s="40" t="s">
        <v>169</v>
      </c>
      <c r="G109" s="56">
        <v>1</v>
      </c>
      <c r="H109" s="52"/>
      <c r="I109" s="53">
        <f>G109*H109</f>
        <v>0</v>
      </c>
    </row>
    <row r="110" spans="1:9" x14ac:dyDescent="0.2">
      <c r="A110" s="56"/>
      <c r="B110" s="42"/>
      <c r="C110" s="56"/>
      <c r="D110" s="54" t="s">
        <v>170</v>
      </c>
      <c r="E110" s="345" t="s">
        <v>320</v>
      </c>
      <c r="F110" s="40" t="s">
        <v>171</v>
      </c>
      <c r="G110" s="56">
        <v>0.2</v>
      </c>
      <c r="H110" s="52"/>
      <c r="I110" s="53">
        <f t="shared" ref="I110" si="9">G110*H110</f>
        <v>0</v>
      </c>
    </row>
    <row r="111" spans="1:9" x14ac:dyDescent="0.2">
      <c r="A111" s="64"/>
      <c r="B111" s="64"/>
      <c r="C111" s="64"/>
      <c r="D111" s="64"/>
      <c r="E111" s="64"/>
      <c r="F111" s="64"/>
      <c r="G111" s="66"/>
      <c r="H111" s="64"/>
      <c r="I111" s="65"/>
    </row>
    <row r="112" spans="1:9" ht="12.75" customHeight="1" x14ac:dyDescent="0.2">
      <c r="A112" s="109">
        <v>12</v>
      </c>
      <c r="B112" s="459" t="s">
        <v>159</v>
      </c>
      <c r="C112" s="459"/>
      <c r="D112" s="529" t="s">
        <v>256</v>
      </c>
      <c r="E112" s="529"/>
      <c r="F112" s="462" t="s">
        <v>161</v>
      </c>
      <c r="G112" s="462"/>
      <c r="H112" s="462"/>
      <c r="I112" s="129">
        <f>SUM(I117:I118)</f>
        <v>0</v>
      </c>
    </row>
    <row r="113" spans="1:9" x14ac:dyDescent="0.2">
      <c r="A113" s="530" t="s">
        <v>160</v>
      </c>
      <c r="B113" s="530"/>
      <c r="C113" s="530"/>
      <c r="D113" s="58"/>
      <c r="E113" s="466"/>
      <c r="F113" s="467" t="s">
        <v>161</v>
      </c>
      <c r="G113" s="467"/>
      <c r="H113" s="467"/>
      <c r="I113" s="467" t="e">
        <f>SUM(#REF!)</f>
        <v>#REF!</v>
      </c>
    </row>
    <row r="114" spans="1:9" x14ac:dyDescent="0.2">
      <c r="A114" s="523" t="s">
        <v>152</v>
      </c>
      <c r="B114" s="523"/>
      <c r="C114" s="523"/>
      <c r="D114" s="524" t="s">
        <v>162</v>
      </c>
      <c r="E114" s="525" t="s">
        <v>163</v>
      </c>
      <c r="F114" s="526" t="s">
        <v>126</v>
      </c>
      <c r="G114" s="526" t="s">
        <v>164</v>
      </c>
      <c r="H114" s="524" t="s">
        <v>165</v>
      </c>
      <c r="I114" s="527" t="s">
        <v>166</v>
      </c>
    </row>
    <row r="115" spans="1:9" x14ac:dyDescent="0.2">
      <c r="A115" s="523"/>
      <c r="B115" s="523"/>
      <c r="C115" s="523"/>
      <c r="D115" s="524"/>
      <c r="E115" s="525"/>
      <c r="F115" s="526"/>
      <c r="G115" s="526"/>
      <c r="H115" s="524"/>
      <c r="I115" s="527"/>
    </row>
    <row r="116" spans="1:9" x14ac:dyDescent="0.2">
      <c r="A116" s="56" t="s">
        <v>167</v>
      </c>
      <c r="B116" s="528" t="s">
        <v>135</v>
      </c>
      <c r="C116" s="528"/>
      <c r="D116" s="524"/>
      <c r="E116" s="477"/>
      <c r="F116" s="526"/>
      <c r="G116" s="526"/>
      <c r="H116" s="524"/>
      <c r="I116" s="527"/>
    </row>
    <row r="117" spans="1:9" x14ac:dyDescent="0.2">
      <c r="A117" s="56"/>
      <c r="B117" s="42"/>
      <c r="C117" s="56"/>
      <c r="D117" s="54" t="s">
        <v>168</v>
      </c>
      <c r="E117" s="50" t="s">
        <v>203</v>
      </c>
      <c r="F117" s="40" t="s">
        <v>169</v>
      </c>
      <c r="G117" s="56">
        <v>1</v>
      </c>
      <c r="H117" s="52"/>
      <c r="I117" s="53">
        <f>G117*H117</f>
        <v>0</v>
      </c>
    </row>
    <row r="118" spans="1:9" x14ac:dyDescent="0.2">
      <c r="A118" s="56"/>
      <c r="B118" s="42"/>
      <c r="C118" s="56"/>
      <c r="D118" s="54" t="s">
        <v>170</v>
      </c>
      <c r="E118" s="50" t="s">
        <v>320</v>
      </c>
      <c r="F118" s="40" t="s">
        <v>171</v>
      </c>
      <c r="G118" s="56">
        <v>0.2</v>
      </c>
      <c r="H118" s="52"/>
      <c r="I118" s="53">
        <f t="shared" ref="I118" si="10">G118*H118</f>
        <v>0</v>
      </c>
    </row>
    <row r="119" spans="1:9" x14ac:dyDescent="0.2">
      <c r="A119" s="195"/>
      <c r="B119" s="196"/>
      <c r="C119" s="196"/>
      <c r="D119" s="194"/>
      <c r="E119" s="194"/>
      <c r="F119" s="194"/>
      <c r="G119" s="194"/>
      <c r="H119" s="194"/>
      <c r="I119" s="197"/>
    </row>
    <row r="120" spans="1:9" ht="12.75" customHeight="1" x14ac:dyDescent="0.2">
      <c r="A120" s="188">
        <v>13</v>
      </c>
      <c r="B120" s="501" t="s">
        <v>159</v>
      </c>
      <c r="C120" s="501"/>
      <c r="D120" s="531" t="s">
        <v>257</v>
      </c>
      <c r="E120" s="531"/>
      <c r="F120" s="504" t="s">
        <v>161</v>
      </c>
      <c r="G120" s="504"/>
      <c r="H120" s="504"/>
      <c r="I120" s="129">
        <f>SUM(I125:I126)</f>
        <v>0</v>
      </c>
    </row>
    <row r="121" spans="1:9" x14ac:dyDescent="0.2">
      <c r="A121" s="530" t="s">
        <v>160</v>
      </c>
      <c r="B121" s="530"/>
      <c r="C121" s="530"/>
      <c r="D121" s="58"/>
      <c r="E121" s="466"/>
      <c r="F121" s="467" t="s">
        <v>161</v>
      </c>
      <c r="G121" s="467"/>
      <c r="H121" s="467"/>
      <c r="I121" s="467" t="e">
        <f>SUM(#REF!)</f>
        <v>#REF!</v>
      </c>
    </row>
    <row r="122" spans="1:9" x14ac:dyDescent="0.2">
      <c r="A122" s="523" t="s">
        <v>152</v>
      </c>
      <c r="B122" s="523"/>
      <c r="C122" s="523"/>
      <c r="D122" s="524" t="s">
        <v>162</v>
      </c>
      <c r="E122" s="525" t="s">
        <v>163</v>
      </c>
      <c r="F122" s="526" t="s">
        <v>126</v>
      </c>
      <c r="G122" s="526" t="s">
        <v>164</v>
      </c>
      <c r="H122" s="524" t="s">
        <v>165</v>
      </c>
      <c r="I122" s="527" t="s">
        <v>166</v>
      </c>
    </row>
    <row r="123" spans="1:9" x14ac:dyDescent="0.2">
      <c r="A123" s="523"/>
      <c r="B123" s="523"/>
      <c r="C123" s="523"/>
      <c r="D123" s="524"/>
      <c r="E123" s="525"/>
      <c r="F123" s="526"/>
      <c r="G123" s="526"/>
      <c r="H123" s="524"/>
      <c r="I123" s="527"/>
    </row>
    <row r="124" spans="1:9" x14ac:dyDescent="0.2">
      <c r="A124" s="56" t="s">
        <v>167</v>
      </c>
      <c r="B124" s="528" t="s">
        <v>135</v>
      </c>
      <c r="C124" s="528"/>
      <c r="D124" s="524"/>
      <c r="E124" s="477"/>
      <c r="F124" s="526"/>
      <c r="G124" s="526"/>
      <c r="H124" s="524"/>
      <c r="I124" s="527"/>
    </row>
    <row r="125" spans="1:9" x14ac:dyDescent="0.2">
      <c r="A125" s="56"/>
      <c r="B125" s="42"/>
      <c r="C125" s="56"/>
      <c r="D125" s="54" t="s">
        <v>168</v>
      </c>
      <c r="E125" s="50" t="s">
        <v>204</v>
      </c>
      <c r="F125" s="40" t="s">
        <v>169</v>
      </c>
      <c r="G125" s="56">
        <v>1</v>
      </c>
      <c r="H125" s="52"/>
      <c r="I125" s="53">
        <f>G125*H125</f>
        <v>0</v>
      </c>
    </row>
    <row r="126" spans="1:9" x14ac:dyDescent="0.2">
      <c r="A126" s="56"/>
      <c r="B126" s="42"/>
      <c r="C126" s="56"/>
      <c r="D126" s="54" t="s">
        <v>170</v>
      </c>
      <c r="E126" s="345" t="s">
        <v>320</v>
      </c>
      <c r="F126" s="40" t="s">
        <v>171</v>
      </c>
      <c r="G126" s="56">
        <v>0.2</v>
      </c>
      <c r="H126" s="52"/>
      <c r="I126" s="53">
        <f t="shared" ref="I126" si="11">G126*H126</f>
        <v>0</v>
      </c>
    </row>
    <row r="127" spans="1:9" x14ac:dyDescent="0.2">
      <c r="A127" s="64"/>
      <c r="B127" s="64"/>
      <c r="C127" s="64"/>
      <c r="D127" s="64"/>
      <c r="E127" s="64"/>
      <c r="F127" s="64"/>
      <c r="G127" s="66"/>
      <c r="H127" s="64"/>
      <c r="I127" s="65"/>
    </row>
    <row r="128" spans="1:9" ht="12.75" customHeight="1" x14ac:dyDescent="0.2">
      <c r="A128" s="109">
        <v>14</v>
      </c>
      <c r="B128" s="509" t="s">
        <v>159</v>
      </c>
      <c r="C128" s="510"/>
      <c r="D128" s="511" t="s">
        <v>258</v>
      </c>
      <c r="E128" s="512"/>
      <c r="F128" s="462" t="s">
        <v>161</v>
      </c>
      <c r="G128" s="462"/>
      <c r="H128" s="462"/>
      <c r="I128" s="129">
        <f>SUM(I133:I134)</f>
        <v>0</v>
      </c>
    </row>
    <row r="129" spans="1:9" ht="12.75" customHeight="1" x14ac:dyDescent="0.2">
      <c r="A129" s="463" t="s">
        <v>160</v>
      </c>
      <c r="B129" s="464"/>
      <c r="C129" s="465"/>
      <c r="D129" s="58"/>
      <c r="E129" s="43"/>
      <c r="F129" s="57"/>
      <c r="G129" s="57"/>
      <c r="H129" s="57"/>
      <c r="I129" s="57"/>
    </row>
    <row r="130" spans="1:9" ht="12.75" customHeight="1" x14ac:dyDescent="0.2">
      <c r="A130" s="468" t="s">
        <v>152</v>
      </c>
      <c r="B130" s="469"/>
      <c r="C130" s="470"/>
      <c r="D130" s="474" t="s">
        <v>162</v>
      </c>
      <c r="E130" s="477" t="s">
        <v>163</v>
      </c>
      <c r="F130" s="480" t="s">
        <v>126</v>
      </c>
      <c r="G130" s="480" t="s">
        <v>164</v>
      </c>
      <c r="H130" s="474" t="s">
        <v>165</v>
      </c>
      <c r="I130" s="483" t="s">
        <v>166</v>
      </c>
    </row>
    <row r="131" spans="1:9" x14ac:dyDescent="0.2">
      <c r="A131" s="471"/>
      <c r="B131" s="472"/>
      <c r="C131" s="473"/>
      <c r="D131" s="475"/>
      <c r="E131" s="478"/>
      <c r="F131" s="481"/>
      <c r="G131" s="481"/>
      <c r="H131" s="475"/>
      <c r="I131" s="484"/>
    </row>
    <row r="132" spans="1:9" x14ac:dyDescent="0.2">
      <c r="A132" s="56" t="s">
        <v>167</v>
      </c>
      <c r="B132" s="486" t="s">
        <v>135</v>
      </c>
      <c r="C132" s="487"/>
      <c r="D132" s="476"/>
      <c r="E132" s="479"/>
      <c r="F132" s="482"/>
      <c r="G132" s="482"/>
      <c r="H132" s="476"/>
      <c r="I132" s="485"/>
    </row>
    <row r="133" spans="1:9" x14ac:dyDescent="0.2">
      <c r="A133" s="56"/>
      <c r="B133" s="42"/>
      <c r="C133" s="56"/>
      <c r="D133" s="54" t="s">
        <v>168</v>
      </c>
      <c r="E133" s="50" t="s">
        <v>259</v>
      </c>
      <c r="F133" s="40" t="s">
        <v>169</v>
      </c>
      <c r="G133" s="56">
        <v>1</v>
      </c>
      <c r="H133" s="52"/>
      <c r="I133" s="53">
        <f>G133*H133</f>
        <v>0</v>
      </c>
    </row>
    <row r="134" spans="1:9" x14ac:dyDescent="0.2">
      <c r="A134" s="56"/>
      <c r="B134" s="42"/>
      <c r="C134" s="56"/>
      <c r="D134" s="54" t="s">
        <v>170</v>
      </c>
      <c r="E134" s="345" t="s">
        <v>320</v>
      </c>
      <c r="F134" s="40" t="s">
        <v>171</v>
      </c>
      <c r="G134" s="56">
        <v>0.2</v>
      </c>
      <c r="H134" s="52"/>
      <c r="I134" s="53">
        <f t="shared" ref="I134" si="12">G134*H134</f>
        <v>0</v>
      </c>
    </row>
    <row r="135" spans="1:9" x14ac:dyDescent="0.2">
      <c r="A135" s="64"/>
      <c r="B135" s="64"/>
      <c r="C135" s="64"/>
      <c r="D135" s="64"/>
      <c r="E135" s="64"/>
      <c r="F135" s="64"/>
      <c r="G135" s="66"/>
      <c r="H135" s="64"/>
      <c r="I135" s="65"/>
    </row>
    <row r="136" spans="1:9" ht="12.75" customHeight="1" x14ac:dyDescent="0.2">
      <c r="A136" s="109">
        <v>15</v>
      </c>
      <c r="B136" s="459" t="s">
        <v>159</v>
      </c>
      <c r="C136" s="459"/>
      <c r="D136" s="529" t="s">
        <v>260</v>
      </c>
      <c r="E136" s="529"/>
      <c r="F136" s="462" t="s">
        <v>161</v>
      </c>
      <c r="G136" s="462"/>
      <c r="H136" s="462"/>
      <c r="I136" s="129">
        <f>SUM(I141:I142)</f>
        <v>0</v>
      </c>
    </row>
    <row r="137" spans="1:9" x14ac:dyDescent="0.2">
      <c r="A137" s="530" t="s">
        <v>160</v>
      </c>
      <c r="B137" s="530"/>
      <c r="C137" s="530"/>
      <c r="D137" s="58"/>
      <c r="E137" s="466"/>
      <c r="F137" s="467" t="s">
        <v>161</v>
      </c>
      <c r="G137" s="467"/>
      <c r="H137" s="467"/>
      <c r="I137" s="467" t="e">
        <f>SUM(#REF!)</f>
        <v>#REF!</v>
      </c>
    </row>
    <row r="138" spans="1:9" x14ac:dyDescent="0.2">
      <c r="A138" s="523" t="s">
        <v>152</v>
      </c>
      <c r="B138" s="523"/>
      <c r="C138" s="523"/>
      <c r="D138" s="524" t="s">
        <v>162</v>
      </c>
      <c r="E138" s="525" t="s">
        <v>163</v>
      </c>
      <c r="F138" s="526" t="s">
        <v>126</v>
      </c>
      <c r="G138" s="526" t="s">
        <v>164</v>
      </c>
      <c r="H138" s="524" t="s">
        <v>165</v>
      </c>
      <c r="I138" s="527" t="s">
        <v>166</v>
      </c>
    </row>
    <row r="139" spans="1:9" x14ac:dyDescent="0.2">
      <c r="A139" s="523"/>
      <c r="B139" s="523"/>
      <c r="C139" s="523"/>
      <c r="D139" s="524"/>
      <c r="E139" s="525"/>
      <c r="F139" s="526"/>
      <c r="G139" s="526"/>
      <c r="H139" s="524"/>
      <c r="I139" s="527"/>
    </row>
    <row r="140" spans="1:9" x14ac:dyDescent="0.2">
      <c r="A140" s="56" t="s">
        <v>167</v>
      </c>
      <c r="B140" s="528" t="s">
        <v>135</v>
      </c>
      <c r="C140" s="528"/>
      <c r="D140" s="524"/>
      <c r="E140" s="477"/>
      <c r="F140" s="526"/>
      <c r="G140" s="526"/>
      <c r="H140" s="524"/>
      <c r="I140" s="527"/>
    </row>
    <row r="141" spans="1:9" x14ac:dyDescent="0.2">
      <c r="A141" s="56"/>
      <c r="B141" s="42"/>
      <c r="C141" s="56"/>
      <c r="D141" s="54" t="s">
        <v>168</v>
      </c>
      <c r="E141" s="50" t="s">
        <v>261</v>
      </c>
      <c r="F141" s="40" t="s">
        <v>169</v>
      </c>
      <c r="G141" s="56">
        <v>1</v>
      </c>
      <c r="H141" s="52"/>
      <c r="I141" s="53">
        <f>G141*H141</f>
        <v>0</v>
      </c>
    </row>
    <row r="142" spans="1:9" x14ac:dyDescent="0.2">
      <c r="A142" s="56"/>
      <c r="B142" s="42"/>
      <c r="C142" s="56"/>
      <c r="D142" s="54" t="s">
        <v>170</v>
      </c>
      <c r="E142" s="345" t="s">
        <v>320</v>
      </c>
      <c r="F142" s="40" t="s">
        <v>171</v>
      </c>
      <c r="G142" s="56">
        <v>0.2</v>
      </c>
      <c r="H142" s="52"/>
      <c r="I142" s="53">
        <f t="shared" ref="I142" si="13">G142*H142</f>
        <v>0</v>
      </c>
    </row>
    <row r="143" spans="1:9" x14ac:dyDescent="0.2">
      <c r="A143" s="64"/>
      <c r="B143" s="64"/>
      <c r="C143" s="64"/>
      <c r="D143" s="64"/>
      <c r="E143" s="64"/>
      <c r="F143" s="64"/>
      <c r="G143" s="66"/>
      <c r="H143" s="64"/>
      <c r="I143" s="65"/>
    </row>
    <row r="144" spans="1:9" ht="12.75" customHeight="1" x14ac:dyDescent="0.2">
      <c r="A144" s="109">
        <v>16</v>
      </c>
      <c r="B144" s="459" t="s">
        <v>159</v>
      </c>
      <c r="C144" s="459"/>
      <c r="D144" s="529" t="s">
        <v>262</v>
      </c>
      <c r="E144" s="529"/>
      <c r="F144" s="462" t="s">
        <v>161</v>
      </c>
      <c r="G144" s="462"/>
      <c r="H144" s="462"/>
      <c r="I144" s="129">
        <f>SUM(I149:I150)</f>
        <v>0</v>
      </c>
    </row>
    <row r="145" spans="1:9" x14ac:dyDescent="0.2">
      <c r="A145" s="530" t="s">
        <v>160</v>
      </c>
      <c r="B145" s="530"/>
      <c r="C145" s="530"/>
      <c r="D145" s="58"/>
      <c r="E145" s="466"/>
      <c r="F145" s="467" t="s">
        <v>161</v>
      </c>
      <c r="G145" s="467"/>
      <c r="H145" s="467"/>
      <c r="I145" s="467" t="e">
        <f>SUM(#REF!)</f>
        <v>#REF!</v>
      </c>
    </row>
    <row r="146" spans="1:9" x14ac:dyDescent="0.2">
      <c r="A146" s="523" t="s">
        <v>152</v>
      </c>
      <c r="B146" s="523"/>
      <c r="C146" s="523"/>
      <c r="D146" s="524" t="s">
        <v>162</v>
      </c>
      <c r="E146" s="525" t="s">
        <v>163</v>
      </c>
      <c r="F146" s="526" t="s">
        <v>126</v>
      </c>
      <c r="G146" s="526" t="s">
        <v>164</v>
      </c>
      <c r="H146" s="524" t="s">
        <v>165</v>
      </c>
      <c r="I146" s="527" t="s">
        <v>166</v>
      </c>
    </row>
    <row r="147" spans="1:9" x14ac:dyDescent="0.2">
      <c r="A147" s="523"/>
      <c r="B147" s="523"/>
      <c r="C147" s="523"/>
      <c r="D147" s="524"/>
      <c r="E147" s="525"/>
      <c r="F147" s="526"/>
      <c r="G147" s="526"/>
      <c r="H147" s="524"/>
      <c r="I147" s="527"/>
    </row>
    <row r="148" spans="1:9" x14ac:dyDescent="0.2">
      <c r="A148" s="56" t="s">
        <v>167</v>
      </c>
      <c r="B148" s="528" t="s">
        <v>135</v>
      </c>
      <c r="C148" s="528"/>
      <c r="D148" s="524"/>
      <c r="E148" s="477"/>
      <c r="F148" s="526"/>
      <c r="G148" s="526"/>
      <c r="H148" s="524"/>
      <c r="I148" s="527"/>
    </row>
    <row r="149" spans="1:9" x14ac:dyDescent="0.2">
      <c r="A149" s="56"/>
      <c r="B149" s="42"/>
      <c r="C149" s="56"/>
      <c r="D149" s="54" t="s">
        <v>168</v>
      </c>
      <c r="E149" s="50" t="s">
        <v>263</v>
      </c>
      <c r="F149" s="40" t="s">
        <v>169</v>
      </c>
      <c r="G149" s="56">
        <v>1</v>
      </c>
      <c r="H149" s="52"/>
      <c r="I149" s="53">
        <f>G149*H149</f>
        <v>0</v>
      </c>
    </row>
    <row r="150" spans="1:9" x14ac:dyDescent="0.2">
      <c r="A150" s="56"/>
      <c r="B150" s="42"/>
      <c r="C150" s="56"/>
      <c r="D150" s="54" t="s">
        <v>170</v>
      </c>
      <c r="E150" s="345" t="s">
        <v>320</v>
      </c>
      <c r="F150" s="40" t="s">
        <v>171</v>
      </c>
      <c r="G150" s="56">
        <v>0.2</v>
      </c>
      <c r="H150" s="52"/>
      <c r="I150" s="53">
        <f t="shared" ref="I150" si="14">G150*H150</f>
        <v>0</v>
      </c>
    </row>
    <row r="151" spans="1:9" x14ac:dyDescent="0.2">
      <c r="A151" s="64"/>
      <c r="B151" s="64"/>
      <c r="C151" s="64"/>
      <c r="D151" s="64"/>
      <c r="E151" s="64"/>
      <c r="F151" s="64"/>
      <c r="G151" s="66"/>
      <c r="H151" s="64"/>
      <c r="I151" s="65"/>
    </row>
    <row r="152" spans="1:9" ht="12.75" customHeight="1" x14ac:dyDescent="0.2">
      <c r="A152" s="109">
        <v>17</v>
      </c>
      <c r="B152" s="459" t="s">
        <v>159</v>
      </c>
      <c r="C152" s="459"/>
      <c r="D152" s="529" t="s">
        <v>264</v>
      </c>
      <c r="E152" s="529"/>
      <c r="F152" s="462" t="s">
        <v>161</v>
      </c>
      <c r="G152" s="462"/>
      <c r="H152" s="462"/>
      <c r="I152" s="129">
        <f>SUM(I157:I158)</f>
        <v>0</v>
      </c>
    </row>
    <row r="153" spans="1:9" x14ac:dyDescent="0.2">
      <c r="A153" s="530" t="s">
        <v>160</v>
      </c>
      <c r="B153" s="530"/>
      <c r="C153" s="530"/>
      <c r="D153" s="58"/>
      <c r="E153" s="466"/>
      <c r="F153" s="467" t="s">
        <v>161</v>
      </c>
      <c r="G153" s="467"/>
      <c r="H153" s="467"/>
      <c r="I153" s="467" t="e">
        <f>SUM(#REF!)</f>
        <v>#REF!</v>
      </c>
    </row>
    <row r="154" spans="1:9" x14ac:dyDescent="0.2">
      <c r="A154" s="523" t="s">
        <v>152</v>
      </c>
      <c r="B154" s="523"/>
      <c r="C154" s="523"/>
      <c r="D154" s="524" t="s">
        <v>162</v>
      </c>
      <c r="E154" s="525" t="s">
        <v>163</v>
      </c>
      <c r="F154" s="526" t="s">
        <v>126</v>
      </c>
      <c r="G154" s="526" t="s">
        <v>164</v>
      </c>
      <c r="H154" s="524" t="s">
        <v>165</v>
      </c>
      <c r="I154" s="527" t="s">
        <v>166</v>
      </c>
    </row>
    <row r="155" spans="1:9" x14ac:dyDescent="0.2">
      <c r="A155" s="523"/>
      <c r="B155" s="523"/>
      <c r="C155" s="523"/>
      <c r="D155" s="524"/>
      <c r="E155" s="525"/>
      <c r="F155" s="526"/>
      <c r="G155" s="526"/>
      <c r="H155" s="524"/>
      <c r="I155" s="527"/>
    </row>
    <row r="156" spans="1:9" x14ac:dyDescent="0.2">
      <c r="A156" s="56" t="s">
        <v>167</v>
      </c>
      <c r="B156" s="528" t="s">
        <v>135</v>
      </c>
      <c r="C156" s="528"/>
      <c r="D156" s="524"/>
      <c r="E156" s="477"/>
      <c r="F156" s="526"/>
      <c r="G156" s="526"/>
      <c r="H156" s="524"/>
      <c r="I156" s="527"/>
    </row>
    <row r="157" spans="1:9" x14ac:dyDescent="0.2">
      <c r="A157" s="56"/>
      <c r="B157" s="42"/>
      <c r="C157" s="56"/>
      <c r="D157" s="54" t="s">
        <v>168</v>
      </c>
      <c r="E157" s="50" t="s">
        <v>265</v>
      </c>
      <c r="F157" s="40" t="s">
        <v>169</v>
      </c>
      <c r="G157" s="56">
        <v>1</v>
      </c>
      <c r="H157" s="52"/>
      <c r="I157" s="53">
        <f>G157*H157</f>
        <v>0</v>
      </c>
    </row>
    <row r="158" spans="1:9" x14ac:dyDescent="0.2">
      <c r="A158" s="56"/>
      <c r="B158" s="42"/>
      <c r="C158" s="56"/>
      <c r="D158" s="54" t="s">
        <v>170</v>
      </c>
      <c r="E158" s="345" t="s">
        <v>320</v>
      </c>
      <c r="F158" s="40" t="s">
        <v>171</v>
      </c>
      <c r="G158" s="56">
        <v>0.2</v>
      </c>
      <c r="H158" s="52"/>
      <c r="I158" s="53">
        <f t="shared" ref="I158" si="15">G158*H158</f>
        <v>0</v>
      </c>
    </row>
    <row r="159" spans="1:9" x14ac:dyDescent="0.2">
      <c r="A159" s="64"/>
      <c r="B159" s="64"/>
      <c r="C159" s="64"/>
      <c r="D159" s="64"/>
      <c r="E159" s="64"/>
      <c r="F159" s="64"/>
      <c r="G159" s="66"/>
      <c r="H159" s="64"/>
      <c r="I159" s="65"/>
    </row>
    <row r="160" spans="1:9" ht="12.75" customHeight="1" x14ac:dyDescent="0.2">
      <c r="A160" s="109">
        <v>18</v>
      </c>
      <c r="B160" s="459" t="s">
        <v>159</v>
      </c>
      <c r="C160" s="459"/>
      <c r="D160" s="529" t="s">
        <v>266</v>
      </c>
      <c r="E160" s="529"/>
      <c r="F160" s="462" t="s">
        <v>161</v>
      </c>
      <c r="G160" s="462"/>
      <c r="H160" s="462"/>
      <c r="I160" s="129">
        <f>SUM(I165:I166)</f>
        <v>0</v>
      </c>
    </row>
    <row r="161" spans="1:9" x14ac:dyDescent="0.2">
      <c r="A161" s="530" t="s">
        <v>160</v>
      </c>
      <c r="B161" s="530"/>
      <c r="C161" s="530"/>
      <c r="D161" s="58"/>
      <c r="E161" s="466"/>
      <c r="F161" s="467" t="s">
        <v>161</v>
      </c>
      <c r="G161" s="467"/>
      <c r="H161" s="467"/>
      <c r="I161" s="467" t="e">
        <f>SUM(#REF!)</f>
        <v>#REF!</v>
      </c>
    </row>
    <row r="162" spans="1:9" x14ac:dyDescent="0.2">
      <c r="A162" s="523" t="s">
        <v>152</v>
      </c>
      <c r="B162" s="523"/>
      <c r="C162" s="523"/>
      <c r="D162" s="524" t="s">
        <v>162</v>
      </c>
      <c r="E162" s="525" t="s">
        <v>163</v>
      </c>
      <c r="F162" s="526" t="s">
        <v>126</v>
      </c>
      <c r="G162" s="526" t="s">
        <v>164</v>
      </c>
      <c r="H162" s="524" t="s">
        <v>165</v>
      </c>
      <c r="I162" s="527" t="s">
        <v>166</v>
      </c>
    </row>
    <row r="163" spans="1:9" x14ac:dyDescent="0.2">
      <c r="A163" s="523"/>
      <c r="B163" s="523"/>
      <c r="C163" s="523"/>
      <c r="D163" s="524"/>
      <c r="E163" s="525"/>
      <c r="F163" s="526"/>
      <c r="G163" s="526"/>
      <c r="H163" s="524"/>
      <c r="I163" s="527"/>
    </row>
    <row r="164" spans="1:9" x14ac:dyDescent="0.2">
      <c r="A164" s="56" t="s">
        <v>167</v>
      </c>
      <c r="B164" s="528" t="s">
        <v>135</v>
      </c>
      <c r="C164" s="528"/>
      <c r="D164" s="524"/>
      <c r="E164" s="477"/>
      <c r="F164" s="526"/>
      <c r="G164" s="526"/>
      <c r="H164" s="524"/>
      <c r="I164" s="527"/>
    </row>
    <row r="165" spans="1:9" x14ac:dyDescent="0.2">
      <c r="A165" s="56"/>
      <c r="B165" s="42"/>
      <c r="C165" s="56"/>
      <c r="D165" s="54" t="s">
        <v>168</v>
      </c>
      <c r="E165" s="50" t="s">
        <v>267</v>
      </c>
      <c r="F165" s="40" t="s">
        <v>169</v>
      </c>
      <c r="G165" s="56">
        <v>1</v>
      </c>
      <c r="H165" s="52"/>
      <c r="I165" s="53">
        <f>G165*H165</f>
        <v>0</v>
      </c>
    </row>
    <row r="166" spans="1:9" x14ac:dyDescent="0.2">
      <c r="A166" s="56"/>
      <c r="B166" s="42"/>
      <c r="C166" s="56"/>
      <c r="D166" s="54" t="s">
        <v>170</v>
      </c>
      <c r="E166" s="345" t="s">
        <v>320</v>
      </c>
      <c r="F166" s="40" t="s">
        <v>171</v>
      </c>
      <c r="G166" s="56">
        <v>0.2</v>
      </c>
      <c r="H166" s="52"/>
      <c r="I166" s="53">
        <f t="shared" ref="I166" si="16">G166*H166</f>
        <v>0</v>
      </c>
    </row>
    <row r="167" spans="1:9" x14ac:dyDescent="0.2">
      <c r="A167" s="64"/>
      <c r="B167" s="64"/>
      <c r="C167" s="64"/>
      <c r="D167" s="64"/>
      <c r="E167" s="64"/>
      <c r="F167" s="64"/>
      <c r="G167" s="66"/>
      <c r="H167" s="64"/>
      <c r="I167" s="65"/>
    </row>
    <row r="168" spans="1:9" ht="12.75" customHeight="1" x14ac:dyDescent="0.2">
      <c r="A168" s="109">
        <v>19</v>
      </c>
      <c r="B168" s="459" t="s">
        <v>159</v>
      </c>
      <c r="C168" s="459"/>
      <c r="D168" s="529" t="s">
        <v>268</v>
      </c>
      <c r="E168" s="529"/>
      <c r="F168" s="462" t="s">
        <v>161</v>
      </c>
      <c r="G168" s="462"/>
      <c r="H168" s="462"/>
      <c r="I168" s="129">
        <f>SUM(I173:I174)</f>
        <v>0</v>
      </c>
    </row>
    <row r="169" spans="1:9" x14ac:dyDescent="0.2">
      <c r="A169" s="530" t="s">
        <v>160</v>
      </c>
      <c r="B169" s="530"/>
      <c r="C169" s="530"/>
      <c r="D169" s="58"/>
      <c r="E169" s="466"/>
      <c r="F169" s="467" t="s">
        <v>161</v>
      </c>
      <c r="G169" s="467"/>
      <c r="H169" s="467"/>
      <c r="I169" s="467" t="e">
        <f>SUM(#REF!)</f>
        <v>#REF!</v>
      </c>
    </row>
    <row r="170" spans="1:9" x14ac:dyDescent="0.2">
      <c r="A170" s="523" t="s">
        <v>152</v>
      </c>
      <c r="B170" s="523"/>
      <c r="C170" s="523"/>
      <c r="D170" s="524" t="s">
        <v>162</v>
      </c>
      <c r="E170" s="525" t="s">
        <v>163</v>
      </c>
      <c r="F170" s="526" t="s">
        <v>126</v>
      </c>
      <c r="G170" s="526" t="s">
        <v>164</v>
      </c>
      <c r="H170" s="524" t="s">
        <v>165</v>
      </c>
      <c r="I170" s="527" t="s">
        <v>166</v>
      </c>
    </row>
    <row r="171" spans="1:9" x14ac:dyDescent="0.2">
      <c r="A171" s="523"/>
      <c r="B171" s="523"/>
      <c r="C171" s="523"/>
      <c r="D171" s="524"/>
      <c r="E171" s="525"/>
      <c r="F171" s="526"/>
      <c r="G171" s="526"/>
      <c r="H171" s="524"/>
      <c r="I171" s="527"/>
    </row>
    <row r="172" spans="1:9" x14ac:dyDescent="0.2">
      <c r="A172" s="56" t="s">
        <v>167</v>
      </c>
      <c r="B172" s="528" t="s">
        <v>135</v>
      </c>
      <c r="C172" s="528"/>
      <c r="D172" s="524"/>
      <c r="E172" s="477"/>
      <c r="F172" s="526"/>
      <c r="G172" s="526"/>
      <c r="H172" s="524"/>
      <c r="I172" s="527"/>
    </row>
    <row r="173" spans="1:9" x14ac:dyDescent="0.2">
      <c r="A173" s="56"/>
      <c r="B173" s="42"/>
      <c r="C173" s="56"/>
      <c r="D173" s="54" t="s">
        <v>168</v>
      </c>
      <c r="E173" s="50" t="s">
        <v>269</v>
      </c>
      <c r="F173" s="40" t="s">
        <v>169</v>
      </c>
      <c r="G173" s="56">
        <v>1</v>
      </c>
      <c r="H173" s="52"/>
      <c r="I173" s="53">
        <f>G173*H173</f>
        <v>0</v>
      </c>
    </row>
    <row r="174" spans="1:9" x14ac:dyDescent="0.2">
      <c r="A174" s="56"/>
      <c r="B174" s="42"/>
      <c r="C174" s="56"/>
      <c r="D174" s="54" t="s">
        <v>170</v>
      </c>
      <c r="E174" s="345" t="s">
        <v>320</v>
      </c>
      <c r="F174" s="40" t="s">
        <v>171</v>
      </c>
      <c r="G174" s="56">
        <v>0.2</v>
      </c>
      <c r="H174" s="52"/>
      <c r="I174" s="53">
        <f t="shared" ref="I174" si="17">G174*H174</f>
        <v>0</v>
      </c>
    </row>
    <row r="175" spans="1:9" x14ac:dyDescent="0.2">
      <c r="A175" s="64"/>
      <c r="B175" s="64"/>
      <c r="C175" s="64"/>
      <c r="D175" s="64"/>
      <c r="E175" s="64"/>
      <c r="F175" s="64"/>
      <c r="G175" s="66"/>
      <c r="H175" s="64"/>
      <c r="I175" s="65"/>
    </row>
    <row r="176" spans="1:9" ht="12.75" customHeight="1" x14ac:dyDescent="0.2">
      <c r="A176" s="109">
        <v>20</v>
      </c>
      <c r="B176" s="459" t="s">
        <v>159</v>
      </c>
      <c r="C176" s="459"/>
      <c r="D176" s="529" t="s">
        <v>270</v>
      </c>
      <c r="E176" s="529"/>
      <c r="F176" s="462" t="s">
        <v>161</v>
      </c>
      <c r="G176" s="462"/>
      <c r="H176" s="462"/>
      <c r="I176" s="129">
        <f>SUM(I181:I182)</f>
        <v>0</v>
      </c>
    </row>
    <row r="177" spans="1:9" x14ac:dyDescent="0.2">
      <c r="A177" s="530" t="s">
        <v>160</v>
      </c>
      <c r="B177" s="530"/>
      <c r="C177" s="530"/>
      <c r="D177" s="58"/>
      <c r="E177" s="466"/>
      <c r="F177" s="467" t="s">
        <v>161</v>
      </c>
      <c r="G177" s="467"/>
      <c r="H177" s="467"/>
      <c r="I177" s="467" t="e">
        <f>SUM(#REF!)</f>
        <v>#REF!</v>
      </c>
    </row>
    <row r="178" spans="1:9" x14ac:dyDescent="0.2">
      <c r="A178" s="523" t="s">
        <v>152</v>
      </c>
      <c r="B178" s="523"/>
      <c r="C178" s="523"/>
      <c r="D178" s="524" t="s">
        <v>162</v>
      </c>
      <c r="E178" s="525" t="s">
        <v>163</v>
      </c>
      <c r="F178" s="526" t="s">
        <v>126</v>
      </c>
      <c r="G178" s="526" t="s">
        <v>164</v>
      </c>
      <c r="H178" s="524" t="s">
        <v>165</v>
      </c>
      <c r="I178" s="527" t="s">
        <v>166</v>
      </c>
    </row>
    <row r="179" spans="1:9" x14ac:dyDescent="0.2">
      <c r="A179" s="523"/>
      <c r="B179" s="523"/>
      <c r="C179" s="523"/>
      <c r="D179" s="524"/>
      <c r="E179" s="525"/>
      <c r="F179" s="526"/>
      <c r="G179" s="526"/>
      <c r="H179" s="524"/>
      <c r="I179" s="527"/>
    </row>
    <row r="180" spans="1:9" x14ac:dyDescent="0.2">
      <c r="A180" s="56" t="s">
        <v>167</v>
      </c>
      <c r="B180" s="528" t="s">
        <v>135</v>
      </c>
      <c r="C180" s="528"/>
      <c r="D180" s="524"/>
      <c r="E180" s="477"/>
      <c r="F180" s="526"/>
      <c r="G180" s="526"/>
      <c r="H180" s="524"/>
      <c r="I180" s="527"/>
    </row>
    <row r="181" spans="1:9" x14ac:dyDescent="0.2">
      <c r="A181" s="56"/>
      <c r="B181" s="42"/>
      <c r="C181" s="56"/>
      <c r="D181" s="54" t="s">
        <v>168</v>
      </c>
      <c r="E181" s="50" t="s">
        <v>271</v>
      </c>
      <c r="F181" s="40" t="s">
        <v>169</v>
      </c>
      <c r="G181" s="56">
        <v>1</v>
      </c>
      <c r="H181" s="52"/>
      <c r="I181" s="53">
        <f>G181*H181</f>
        <v>0</v>
      </c>
    </row>
    <row r="182" spans="1:9" x14ac:dyDescent="0.2">
      <c r="A182" s="56"/>
      <c r="B182" s="42"/>
      <c r="C182" s="56"/>
      <c r="D182" s="54" t="s">
        <v>170</v>
      </c>
      <c r="E182" s="345" t="s">
        <v>320</v>
      </c>
      <c r="F182" s="40" t="s">
        <v>171</v>
      </c>
      <c r="G182" s="56">
        <v>0.2</v>
      </c>
      <c r="H182" s="52"/>
      <c r="I182" s="53">
        <f t="shared" ref="I182" si="18">G182*H182</f>
        <v>0</v>
      </c>
    </row>
    <row r="183" spans="1:9" x14ac:dyDescent="0.2">
      <c r="A183" s="64"/>
      <c r="B183" s="64"/>
      <c r="C183" s="64"/>
      <c r="D183" s="64"/>
      <c r="E183" s="64"/>
      <c r="F183" s="64"/>
      <c r="G183" s="66"/>
      <c r="H183" s="64"/>
      <c r="I183" s="65"/>
    </row>
    <row r="184" spans="1:9" ht="12.75" customHeight="1" x14ac:dyDescent="0.2">
      <c r="A184" s="109">
        <v>21</v>
      </c>
      <c r="B184" s="459" t="s">
        <v>159</v>
      </c>
      <c r="C184" s="459"/>
      <c r="D184" s="529" t="s">
        <v>272</v>
      </c>
      <c r="E184" s="529"/>
      <c r="F184" s="462" t="s">
        <v>161</v>
      </c>
      <c r="G184" s="462"/>
      <c r="H184" s="462"/>
      <c r="I184" s="129">
        <f>SUM(I189:I190)</f>
        <v>0</v>
      </c>
    </row>
    <row r="185" spans="1:9" x14ac:dyDescent="0.2">
      <c r="A185" s="530" t="s">
        <v>160</v>
      </c>
      <c r="B185" s="530"/>
      <c r="C185" s="530"/>
      <c r="D185" s="58"/>
      <c r="E185" s="466"/>
      <c r="F185" s="467" t="s">
        <v>161</v>
      </c>
      <c r="G185" s="467"/>
      <c r="H185" s="467"/>
      <c r="I185" s="467" t="e">
        <f>SUM(#REF!)</f>
        <v>#REF!</v>
      </c>
    </row>
    <row r="186" spans="1:9" x14ac:dyDescent="0.2">
      <c r="A186" s="523" t="s">
        <v>152</v>
      </c>
      <c r="B186" s="523"/>
      <c r="C186" s="523"/>
      <c r="D186" s="524" t="s">
        <v>162</v>
      </c>
      <c r="E186" s="525" t="s">
        <v>163</v>
      </c>
      <c r="F186" s="526" t="s">
        <v>126</v>
      </c>
      <c r="G186" s="526" t="s">
        <v>164</v>
      </c>
      <c r="H186" s="524" t="s">
        <v>165</v>
      </c>
      <c r="I186" s="527" t="s">
        <v>166</v>
      </c>
    </row>
    <row r="187" spans="1:9" x14ac:dyDescent="0.2">
      <c r="A187" s="523"/>
      <c r="B187" s="523"/>
      <c r="C187" s="523"/>
      <c r="D187" s="524"/>
      <c r="E187" s="525"/>
      <c r="F187" s="526"/>
      <c r="G187" s="526"/>
      <c r="H187" s="524"/>
      <c r="I187" s="527"/>
    </row>
    <row r="188" spans="1:9" x14ac:dyDescent="0.2">
      <c r="A188" s="56" t="s">
        <v>167</v>
      </c>
      <c r="B188" s="528" t="s">
        <v>135</v>
      </c>
      <c r="C188" s="528"/>
      <c r="D188" s="524"/>
      <c r="E188" s="477"/>
      <c r="F188" s="526"/>
      <c r="G188" s="526"/>
      <c r="H188" s="524"/>
      <c r="I188" s="527"/>
    </row>
    <row r="189" spans="1:9" x14ac:dyDescent="0.2">
      <c r="A189" s="56"/>
      <c r="B189" s="42"/>
      <c r="C189" s="56"/>
      <c r="D189" s="54" t="s">
        <v>168</v>
      </c>
      <c r="E189" s="50" t="s">
        <v>273</v>
      </c>
      <c r="F189" s="40" t="s">
        <v>169</v>
      </c>
      <c r="G189" s="56">
        <v>1</v>
      </c>
      <c r="H189" s="52"/>
      <c r="I189" s="53">
        <f>G189*H189</f>
        <v>0</v>
      </c>
    </row>
    <row r="190" spans="1:9" x14ac:dyDescent="0.2">
      <c r="A190" s="56"/>
      <c r="B190" s="42"/>
      <c r="C190" s="56"/>
      <c r="D190" s="54" t="s">
        <v>170</v>
      </c>
      <c r="E190" s="345" t="s">
        <v>320</v>
      </c>
      <c r="F190" s="40" t="s">
        <v>171</v>
      </c>
      <c r="G190" s="56">
        <v>0.2</v>
      </c>
      <c r="H190" s="52"/>
      <c r="I190" s="53">
        <f t="shared" ref="I190" si="19">G190*H190</f>
        <v>0</v>
      </c>
    </row>
    <row r="191" spans="1:9" ht="12.75" customHeight="1" x14ac:dyDescent="0.2">
      <c r="A191" s="64"/>
      <c r="B191" s="64"/>
      <c r="C191" s="64"/>
      <c r="D191" s="64"/>
      <c r="E191" s="64"/>
      <c r="F191" s="64"/>
      <c r="G191" s="66"/>
      <c r="H191" s="64"/>
      <c r="I191" s="65"/>
    </row>
    <row r="192" spans="1:9" ht="12.75" customHeight="1" x14ac:dyDescent="0.2">
      <c r="A192" s="109">
        <v>22</v>
      </c>
      <c r="B192" s="459" t="s">
        <v>159</v>
      </c>
      <c r="C192" s="459"/>
      <c r="D192" s="529" t="s">
        <v>274</v>
      </c>
      <c r="E192" s="529"/>
      <c r="F192" s="462" t="s">
        <v>161</v>
      </c>
      <c r="G192" s="462"/>
      <c r="H192" s="462"/>
      <c r="I192" s="129">
        <f>SUM(I197:I198)</f>
        <v>0</v>
      </c>
    </row>
    <row r="193" spans="1:9" ht="12.75" customHeight="1" x14ac:dyDescent="0.2">
      <c r="A193" s="530" t="s">
        <v>160</v>
      </c>
      <c r="B193" s="530"/>
      <c r="C193" s="530"/>
      <c r="D193" s="58"/>
      <c r="E193" s="466"/>
      <c r="F193" s="467" t="s">
        <v>161</v>
      </c>
      <c r="G193" s="467"/>
      <c r="H193" s="467"/>
      <c r="I193" s="467" t="e">
        <f>SUM(#REF!)</f>
        <v>#REF!</v>
      </c>
    </row>
    <row r="194" spans="1:9" x14ac:dyDescent="0.2">
      <c r="A194" s="523" t="s">
        <v>152</v>
      </c>
      <c r="B194" s="523"/>
      <c r="C194" s="523"/>
      <c r="D194" s="524" t="s">
        <v>162</v>
      </c>
      <c r="E194" s="525" t="s">
        <v>163</v>
      </c>
      <c r="F194" s="526" t="s">
        <v>126</v>
      </c>
      <c r="G194" s="526" t="s">
        <v>164</v>
      </c>
      <c r="H194" s="524" t="s">
        <v>165</v>
      </c>
      <c r="I194" s="527" t="s">
        <v>166</v>
      </c>
    </row>
    <row r="195" spans="1:9" x14ac:dyDescent="0.2">
      <c r="A195" s="523"/>
      <c r="B195" s="523"/>
      <c r="C195" s="523"/>
      <c r="D195" s="524"/>
      <c r="E195" s="525"/>
      <c r="F195" s="526"/>
      <c r="G195" s="526"/>
      <c r="H195" s="524"/>
      <c r="I195" s="527"/>
    </row>
    <row r="196" spans="1:9" x14ac:dyDescent="0.2">
      <c r="A196" s="56" t="s">
        <v>167</v>
      </c>
      <c r="B196" s="528" t="s">
        <v>135</v>
      </c>
      <c r="C196" s="528"/>
      <c r="D196" s="524"/>
      <c r="E196" s="477"/>
      <c r="F196" s="526"/>
      <c r="G196" s="526"/>
      <c r="H196" s="524"/>
      <c r="I196" s="527"/>
    </row>
    <row r="197" spans="1:9" x14ac:dyDescent="0.2">
      <c r="A197" s="56"/>
      <c r="B197" s="42"/>
      <c r="C197" s="56"/>
      <c r="D197" s="54" t="s">
        <v>168</v>
      </c>
      <c r="E197" s="50" t="s">
        <v>275</v>
      </c>
      <c r="F197" s="40" t="s">
        <v>169</v>
      </c>
      <c r="G197" s="56">
        <v>1</v>
      </c>
      <c r="H197" s="52"/>
      <c r="I197" s="53">
        <f>G197*H197</f>
        <v>0</v>
      </c>
    </row>
    <row r="198" spans="1:9" x14ac:dyDescent="0.2">
      <c r="A198" s="56"/>
      <c r="B198" s="42"/>
      <c r="C198" s="56"/>
      <c r="D198" s="54" t="s">
        <v>170</v>
      </c>
      <c r="E198" s="345" t="s">
        <v>320</v>
      </c>
      <c r="F198" s="40" t="s">
        <v>171</v>
      </c>
      <c r="G198" s="56">
        <v>0.2</v>
      </c>
      <c r="H198" s="52"/>
      <c r="I198" s="53">
        <f t="shared" ref="I198" si="20">G198*H198</f>
        <v>0</v>
      </c>
    </row>
    <row r="199" spans="1:9" x14ac:dyDescent="0.2">
      <c r="A199" s="64"/>
      <c r="B199" s="64"/>
      <c r="C199" s="64"/>
      <c r="D199" s="64"/>
      <c r="E199" s="64"/>
      <c r="F199" s="64"/>
      <c r="G199" s="66"/>
      <c r="H199" s="64"/>
      <c r="I199" s="65"/>
    </row>
    <row r="200" spans="1:9" ht="12.75" customHeight="1" x14ac:dyDescent="0.2">
      <c r="A200" s="109">
        <v>23</v>
      </c>
      <c r="B200" s="459" t="s">
        <v>159</v>
      </c>
      <c r="C200" s="459"/>
      <c r="D200" s="529" t="s">
        <v>276</v>
      </c>
      <c r="E200" s="529"/>
      <c r="F200" s="462" t="s">
        <v>161</v>
      </c>
      <c r="G200" s="462"/>
      <c r="H200" s="462"/>
      <c r="I200" s="129">
        <f>SUM(I205:I206)</f>
        <v>0</v>
      </c>
    </row>
    <row r="201" spans="1:9" x14ac:dyDescent="0.2">
      <c r="A201" s="530" t="s">
        <v>160</v>
      </c>
      <c r="B201" s="530"/>
      <c r="C201" s="530"/>
      <c r="D201" s="58"/>
      <c r="E201" s="466"/>
      <c r="F201" s="467" t="s">
        <v>161</v>
      </c>
      <c r="G201" s="467"/>
      <c r="H201" s="467"/>
      <c r="I201" s="467" t="e">
        <f>SUM(#REF!)</f>
        <v>#REF!</v>
      </c>
    </row>
    <row r="202" spans="1:9" ht="17.25" customHeight="1" x14ac:dyDescent="0.2">
      <c r="A202" s="523" t="s">
        <v>152</v>
      </c>
      <c r="B202" s="523"/>
      <c r="C202" s="523"/>
      <c r="D202" s="524" t="s">
        <v>162</v>
      </c>
      <c r="E202" s="525" t="s">
        <v>163</v>
      </c>
      <c r="F202" s="526" t="s">
        <v>126</v>
      </c>
      <c r="G202" s="526" t="s">
        <v>164</v>
      </c>
      <c r="H202" s="524" t="s">
        <v>165</v>
      </c>
      <c r="I202" s="527" t="s">
        <v>166</v>
      </c>
    </row>
    <row r="203" spans="1:9" ht="21" customHeight="1" x14ac:dyDescent="0.2">
      <c r="A203" s="523"/>
      <c r="B203" s="523"/>
      <c r="C203" s="523"/>
      <c r="D203" s="524"/>
      <c r="E203" s="525"/>
      <c r="F203" s="526"/>
      <c r="G203" s="526"/>
      <c r="H203" s="524"/>
      <c r="I203" s="527"/>
    </row>
    <row r="204" spans="1:9" x14ac:dyDescent="0.2">
      <c r="A204" s="56" t="s">
        <v>167</v>
      </c>
      <c r="B204" s="528" t="s">
        <v>135</v>
      </c>
      <c r="C204" s="528"/>
      <c r="D204" s="524"/>
      <c r="E204" s="477"/>
      <c r="F204" s="526"/>
      <c r="G204" s="526"/>
      <c r="H204" s="524"/>
      <c r="I204" s="527"/>
    </row>
    <row r="205" spans="1:9" x14ac:dyDescent="0.2">
      <c r="A205" s="56"/>
      <c r="B205" s="42"/>
      <c r="C205" s="56"/>
      <c r="D205" s="54" t="s">
        <v>168</v>
      </c>
      <c r="E205" s="50" t="s">
        <v>277</v>
      </c>
      <c r="F205" s="40" t="s">
        <v>169</v>
      </c>
      <c r="G205" s="56">
        <v>1</v>
      </c>
      <c r="H205" s="52"/>
      <c r="I205" s="53">
        <f>G205*H205</f>
        <v>0</v>
      </c>
    </row>
    <row r="206" spans="1:9" x14ac:dyDescent="0.2">
      <c r="A206" s="56"/>
      <c r="B206" s="42"/>
      <c r="C206" s="56"/>
      <c r="D206" s="54" t="s">
        <v>170</v>
      </c>
      <c r="E206" s="345" t="s">
        <v>320</v>
      </c>
      <c r="F206" s="40" t="s">
        <v>171</v>
      </c>
      <c r="G206" s="56">
        <v>0.2</v>
      </c>
      <c r="H206" s="52"/>
      <c r="I206" s="53">
        <f t="shared" ref="I206" si="21">G206*H206</f>
        <v>0</v>
      </c>
    </row>
    <row r="207" spans="1:9" x14ac:dyDescent="0.2">
      <c r="A207" s="64"/>
      <c r="B207" s="64"/>
      <c r="C207" s="64"/>
      <c r="D207" s="64"/>
      <c r="E207" s="64"/>
      <c r="F207" s="64"/>
      <c r="G207" s="66"/>
      <c r="H207" s="64"/>
      <c r="I207" s="65"/>
    </row>
    <row r="208" spans="1:9" ht="12.75" customHeight="1" x14ac:dyDescent="0.2">
      <c r="A208" s="109">
        <v>24</v>
      </c>
      <c r="B208" s="459" t="s">
        <v>159</v>
      </c>
      <c r="C208" s="459"/>
      <c r="D208" s="529" t="s">
        <v>278</v>
      </c>
      <c r="E208" s="529"/>
      <c r="F208" s="462" t="s">
        <v>161</v>
      </c>
      <c r="G208" s="462"/>
      <c r="H208" s="462"/>
      <c r="I208" s="129">
        <f>SUM(I213:I214)</f>
        <v>0</v>
      </c>
    </row>
    <row r="209" spans="1:9" x14ac:dyDescent="0.2">
      <c r="A209" s="530" t="s">
        <v>160</v>
      </c>
      <c r="B209" s="530"/>
      <c r="C209" s="530"/>
      <c r="D209" s="58"/>
      <c r="E209" s="466"/>
      <c r="F209" s="467" t="s">
        <v>161</v>
      </c>
      <c r="G209" s="467"/>
      <c r="H209" s="467"/>
      <c r="I209" s="467" t="e">
        <f>SUM(#REF!)</f>
        <v>#REF!</v>
      </c>
    </row>
    <row r="210" spans="1:9" x14ac:dyDescent="0.2">
      <c r="A210" s="523" t="s">
        <v>152</v>
      </c>
      <c r="B210" s="523"/>
      <c r="C210" s="523"/>
      <c r="D210" s="524" t="s">
        <v>162</v>
      </c>
      <c r="E210" s="525" t="s">
        <v>163</v>
      </c>
      <c r="F210" s="526" t="s">
        <v>126</v>
      </c>
      <c r="G210" s="526" t="s">
        <v>164</v>
      </c>
      <c r="H210" s="524" t="s">
        <v>165</v>
      </c>
      <c r="I210" s="527" t="s">
        <v>166</v>
      </c>
    </row>
    <row r="211" spans="1:9" x14ac:dyDescent="0.2">
      <c r="A211" s="523"/>
      <c r="B211" s="523"/>
      <c r="C211" s="523"/>
      <c r="D211" s="524"/>
      <c r="E211" s="525"/>
      <c r="F211" s="526"/>
      <c r="G211" s="526"/>
      <c r="H211" s="524"/>
      <c r="I211" s="527"/>
    </row>
    <row r="212" spans="1:9" x14ac:dyDescent="0.2">
      <c r="A212" s="56" t="s">
        <v>167</v>
      </c>
      <c r="B212" s="528" t="s">
        <v>135</v>
      </c>
      <c r="C212" s="528"/>
      <c r="D212" s="524"/>
      <c r="E212" s="477"/>
      <c r="F212" s="526"/>
      <c r="G212" s="526"/>
      <c r="H212" s="524"/>
      <c r="I212" s="527"/>
    </row>
    <row r="213" spans="1:9" x14ac:dyDescent="0.2">
      <c r="A213" s="56"/>
      <c r="B213" s="42"/>
      <c r="C213" s="56"/>
      <c r="D213" s="54" t="s">
        <v>168</v>
      </c>
      <c r="E213" s="50" t="s">
        <v>279</v>
      </c>
      <c r="F213" s="40" t="s">
        <v>169</v>
      </c>
      <c r="G213" s="56">
        <v>1</v>
      </c>
      <c r="H213" s="52"/>
      <c r="I213" s="53">
        <f>G213*H213</f>
        <v>0</v>
      </c>
    </row>
    <row r="214" spans="1:9" x14ac:dyDescent="0.2">
      <c r="A214" s="56"/>
      <c r="B214" s="42"/>
      <c r="C214" s="56"/>
      <c r="D214" s="54" t="s">
        <v>170</v>
      </c>
      <c r="E214" s="345" t="s">
        <v>320</v>
      </c>
      <c r="F214" s="40" t="s">
        <v>171</v>
      </c>
      <c r="G214" s="56">
        <v>0.2</v>
      </c>
      <c r="H214" s="52"/>
      <c r="I214" s="53">
        <f t="shared" ref="I214" si="22">G214*H214</f>
        <v>0</v>
      </c>
    </row>
    <row r="215" spans="1:9" x14ac:dyDescent="0.2">
      <c r="A215" s="64"/>
      <c r="B215" s="64"/>
      <c r="C215" s="64"/>
      <c r="D215" s="64"/>
      <c r="E215" s="64"/>
      <c r="F215" s="64"/>
      <c r="G215" s="66"/>
      <c r="H215" s="64"/>
      <c r="I215" s="65"/>
    </row>
    <row r="216" spans="1:9" ht="12.75" customHeight="1" x14ac:dyDescent="0.2">
      <c r="A216" s="109">
        <v>25</v>
      </c>
      <c r="B216" s="459" t="s">
        <v>159</v>
      </c>
      <c r="C216" s="459"/>
      <c r="D216" s="529" t="s">
        <v>280</v>
      </c>
      <c r="E216" s="529"/>
      <c r="F216" s="462" t="s">
        <v>161</v>
      </c>
      <c r="G216" s="462"/>
      <c r="H216" s="462"/>
      <c r="I216" s="129">
        <f>SUM(I221:I222)</f>
        <v>0</v>
      </c>
    </row>
    <row r="217" spans="1:9" x14ac:dyDescent="0.2">
      <c r="A217" s="530" t="s">
        <v>160</v>
      </c>
      <c r="B217" s="530"/>
      <c r="C217" s="530"/>
      <c r="D217" s="58"/>
      <c r="E217" s="466"/>
      <c r="F217" s="467" t="s">
        <v>161</v>
      </c>
      <c r="G217" s="467"/>
      <c r="H217" s="467"/>
      <c r="I217" s="467" t="e">
        <f>SUM(#REF!)</f>
        <v>#REF!</v>
      </c>
    </row>
    <row r="218" spans="1:9" x14ac:dyDescent="0.2">
      <c r="A218" s="523" t="s">
        <v>152</v>
      </c>
      <c r="B218" s="523"/>
      <c r="C218" s="523"/>
      <c r="D218" s="524" t="s">
        <v>162</v>
      </c>
      <c r="E218" s="525" t="s">
        <v>163</v>
      </c>
      <c r="F218" s="526" t="s">
        <v>126</v>
      </c>
      <c r="G218" s="526" t="s">
        <v>164</v>
      </c>
      <c r="H218" s="524" t="s">
        <v>165</v>
      </c>
      <c r="I218" s="527" t="s">
        <v>166</v>
      </c>
    </row>
    <row r="219" spans="1:9" x14ac:dyDescent="0.2">
      <c r="A219" s="523"/>
      <c r="B219" s="523"/>
      <c r="C219" s="523"/>
      <c r="D219" s="524"/>
      <c r="E219" s="525"/>
      <c r="F219" s="526"/>
      <c r="G219" s="526"/>
      <c r="H219" s="524"/>
      <c r="I219" s="527"/>
    </row>
    <row r="220" spans="1:9" x14ac:dyDescent="0.2">
      <c r="A220" s="56" t="s">
        <v>167</v>
      </c>
      <c r="B220" s="528" t="s">
        <v>135</v>
      </c>
      <c r="C220" s="528"/>
      <c r="D220" s="524"/>
      <c r="E220" s="477"/>
      <c r="F220" s="526"/>
      <c r="G220" s="526"/>
      <c r="H220" s="524"/>
      <c r="I220" s="527"/>
    </row>
    <row r="221" spans="1:9" x14ac:dyDescent="0.2">
      <c r="A221" s="56"/>
      <c r="B221" s="42"/>
      <c r="C221" s="56"/>
      <c r="D221" s="54" t="s">
        <v>168</v>
      </c>
      <c r="E221" s="50" t="s">
        <v>281</v>
      </c>
      <c r="F221" s="40" t="s">
        <v>169</v>
      </c>
      <c r="G221" s="56">
        <v>1</v>
      </c>
      <c r="H221" s="52"/>
      <c r="I221" s="53">
        <f>G221*H221</f>
        <v>0</v>
      </c>
    </row>
    <row r="222" spans="1:9" x14ac:dyDescent="0.2">
      <c r="A222" s="56"/>
      <c r="B222" s="42"/>
      <c r="C222" s="56"/>
      <c r="D222" s="54" t="s">
        <v>170</v>
      </c>
      <c r="E222" s="345" t="s">
        <v>320</v>
      </c>
      <c r="F222" s="40" t="s">
        <v>171</v>
      </c>
      <c r="G222" s="56">
        <v>0.2</v>
      </c>
      <c r="H222" s="52"/>
      <c r="I222" s="53">
        <f t="shared" ref="I222" si="23">G222*H222</f>
        <v>0</v>
      </c>
    </row>
    <row r="223" spans="1:9" x14ac:dyDescent="0.2">
      <c r="A223" s="64"/>
      <c r="B223" s="64"/>
      <c r="C223" s="64"/>
      <c r="D223" s="64"/>
      <c r="E223" s="64"/>
      <c r="F223" s="64"/>
      <c r="G223" s="66"/>
      <c r="H223" s="64"/>
      <c r="I223" s="65"/>
    </row>
    <row r="224" spans="1:9" ht="12.75" customHeight="1" x14ac:dyDescent="0.2">
      <c r="A224" s="109">
        <v>26</v>
      </c>
      <c r="B224" s="459" t="s">
        <v>159</v>
      </c>
      <c r="C224" s="459"/>
      <c r="D224" s="529" t="s">
        <v>282</v>
      </c>
      <c r="E224" s="529"/>
      <c r="F224" s="462" t="s">
        <v>161</v>
      </c>
      <c r="G224" s="462"/>
      <c r="H224" s="462"/>
      <c r="I224" s="129">
        <f>SUM(I229:I230)</f>
        <v>0</v>
      </c>
    </row>
    <row r="225" spans="1:9" x14ac:dyDescent="0.2">
      <c r="A225" s="530" t="s">
        <v>160</v>
      </c>
      <c r="B225" s="530"/>
      <c r="C225" s="530"/>
      <c r="D225" s="58"/>
      <c r="E225" s="466"/>
      <c r="F225" s="467" t="s">
        <v>161</v>
      </c>
      <c r="G225" s="467"/>
      <c r="H225" s="467"/>
      <c r="I225" s="467" t="e">
        <f>SUM(#REF!)</f>
        <v>#REF!</v>
      </c>
    </row>
    <row r="226" spans="1:9" x14ac:dyDescent="0.2">
      <c r="A226" s="523" t="s">
        <v>152</v>
      </c>
      <c r="B226" s="523"/>
      <c r="C226" s="523"/>
      <c r="D226" s="524" t="s">
        <v>162</v>
      </c>
      <c r="E226" s="525" t="s">
        <v>163</v>
      </c>
      <c r="F226" s="526" t="s">
        <v>126</v>
      </c>
      <c r="G226" s="526" t="s">
        <v>164</v>
      </c>
      <c r="H226" s="524" t="s">
        <v>165</v>
      </c>
      <c r="I226" s="527" t="s">
        <v>166</v>
      </c>
    </row>
    <row r="227" spans="1:9" x14ac:dyDescent="0.2">
      <c r="A227" s="523"/>
      <c r="B227" s="523"/>
      <c r="C227" s="523"/>
      <c r="D227" s="524"/>
      <c r="E227" s="525"/>
      <c r="F227" s="526"/>
      <c r="G227" s="526"/>
      <c r="H227" s="524"/>
      <c r="I227" s="527"/>
    </row>
    <row r="228" spans="1:9" x14ac:dyDescent="0.2">
      <c r="A228" s="56" t="s">
        <v>167</v>
      </c>
      <c r="B228" s="528" t="s">
        <v>135</v>
      </c>
      <c r="C228" s="528"/>
      <c r="D228" s="524"/>
      <c r="E228" s="477"/>
      <c r="F228" s="526"/>
      <c r="G228" s="526"/>
      <c r="H228" s="524"/>
      <c r="I228" s="527"/>
    </row>
    <row r="229" spans="1:9" x14ac:dyDescent="0.2">
      <c r="A229" s="56"/>
      <c r="B229" s="42"/>
      <c r="C229" s="56"/>
      <c r="D229" s="54" t="s">
        <v>168</v>
      </c>
      <c r="E229" s="50" t="s">
        <v>283</v>
      </c>
      <c r="F229" s="40" t="s">
        <v>169</v>
      </c>
      <c r="G229" s="56">
        <v>1</v>
      </c>
      <c r="H229" s="52"/>
      <c r="I229" s="53">
        <f>G229*H229</f>
        <v>0</v>
      </c>
    </row>
    <row r="230" spans="1:9" x14ac:dyDescent="0.2">
      <c r="A230" s="56"/>
      <c r="B230" s="42"/>
      <c r="C230" s="56"/>
      <c r="D230" s="54" t="s">
        <v>170</v>
      </c>
      <c r="E230" s="345" t="s">
        <v>320</v>
      </c>
      <c r="F230" s="40" t="s">
        <v>171</v>
      </c>
      <c r="G230" s="56">
        <v>0.2</v>
      </c>
      <c r="H230" s="52"/>
      <c r="I230" s="53">
        <f t="shared" ref="I230" si="24">G230*H230</f>
        <v>0</v>
      </c>
    </row>
    <row r="231" spans="1:9" ht="12.75" customHeight="1" x14ac:dyDescent="0.2">
      <c r="A231" s="64"/>
      <c r="B231" s="64"/>
      <c r="C231" s="64"/>
      <c r="D231" s="64"/>
      <c r="E231" s="64"/>
      <c r="F231" s="64"/>
      <c r="G231" s="66"/>
      <c r="H231" s="64"/>
      <c r="I231" s="65"/>
    </row>
    <row r="232" spans="1:9" ht="12.75" customHeight="1" x14ac:dyDescent="0.2">
      <c r="A232" s="109">
        <v>27</v>
      </c>
      <c r="B232" s="509" t="s">
        <v>159</v>
      </c>
      <c r="C232" s="510"/>
      <c r="D232" s="511" t="s">
        <v>284</v>
      </c>
      <c r="E232" s="512"/>
      <c r="F232" s="462" t="s">
        <v>161</v>
      </c>
      <c r="G232" s="462"/>
      <c r="H232" s="462"/>
      <c r="I232" s="129">
        <f>SUM(I237:I238)</f>
        <v>0</v>
      </c>
    </row>
    <row r="233" spans="1:9" ht="12.75" customHeight="1" x14ac:dyDescent="0.2">
      <c r="A233" s="463" t="s">
        <v>160</v>
      </c>
      <c r="B233" s="464"/>
      <c r="C233" s="465"/>
      <c r="D233" s="58"/>
      <c r="E233" s="466"/>
      <c r="F233" s="467" t="s">
        <v>161</v>
      </c>
      <c r="G233" s="467"/>
      <c r="H233" s="467"/>
      <c r="I233" s="467" t="e">
        <f>SUM(#REF!)</f>
        <v>#REF!</v>
      </c>
    </row>
    <row r="234" spans="1:9" x14ac:dyDescent="0.2">
      <c r="A234" s="468" t="s">
        <v>152</v>
      </c>
      <c r="B234" s="469"/>
      <c r="C234" s="470"/>
      <c r="D234" s="474" t="s">
        <v>162</v>
      </c>
      <c r="E234" s="477" t="s">
        <v>163</v>
      </c>
      <c r="F234" s="480" t="s">
        <v>126</v>
      </c>
      <c r="G234" s="480" t="s">
        <v>164</v>
      </c>
      <c r="H234" s="474" t="s">
        <v>165</v>
      </c>
      <c r="I234" s="483" t="s">
        <v>166</v>
      </c>
    </row>
    <row r="235" spans="1:9" x14ac:dyDescent="0.2">
      <c r="A235" s="471"/>
      <c r="B235" s="472"/>
      <c r="C235" s="473"/>
      <c r="D235" s="475"/>
      <c r="E235" s="478"/>
      <c r="F235" s="481"/>
      <c r="G235" s="481"/>
      <c r="H235" s="475"/>
      <c r="I235" s="484"/>
    </row>
    <row r="236" spans="1:9" x14ac:dyDescent="0.2">
      <c r="A236" s="56" t="s">
        <v>167</v>
      </c>
      <c r="B236" s="486" t="s">
        <v>135</v>
      </c>
      <c r="C236" s="487"/>
      <c r="D236" s="476"/>
      <c r="E236" s="479"/>
      <c r="F236" s="482"/>
      <c r="G236" s="482"/>
      <c r="H236" s="476"/>
      <c r="I236" s="485"/>
    </row>
    <row r="237" spans="1:9" x14ac:dyDescent="0.2">
      <c r="A237" s="56"/>
      <c r="B237" s="42"/>
      <c r="C237" s="56"/>
      <c r="D237" s="54" t="s">
        <v>168</v>
      </c>
      <c r="E237" s="50" t="s">
        <v>285</v>
      </c>
      <c r="F237" s="40" t="s">
        <v>169</v>
      </c>
      <c r="G237" s="56">
        <v>1</v>
      </c>
      <c r="H237" s="52"/>
      <c r="I237" s="53">
        <f>G237*H237</f>
        <v>0</v>
      </c>
    </row>
    <row r="238" spans="1:9" x14ac:dyDescent="0.2">
      <c r="A238" s="56"/>
      <c r="B238" s="42"/>
      <c r="C238" s="56"/>
      <c r="D238" s="54" t="s">
        <v>170</v>
      </c>
      <c r="E238" s="345" t="s">
        <v>320</v>
      </c>
      <c r="F238" s="40" t="s">
        <v>171</v>
      </c>
      <c r="G238" s="56">
        <v>0.2</v>
      </c>
      <c r="H238" s="52"/>
      <c r="I238" s="53">
        <f t="shared" ref="I238" si="25">G238*H238</f>
        <v>0</v>
      </c>
    </row>
    <row r="239" spans="1:9" x14ac:dyDescent="0.2">
      <c r="A239" s="64"/>
      <c r="B239" s="64"/>
      <c r="C239" s="64"/>
      <c r="D239" s="64"/>
      <c r="E239" s="64"/>
      <c r="F239" s="64"/>
      <c r="G239" s="66"/>
      <c r="H239" s="64"/>
      <c r="I239" s="65"/>
    </row>
    <row r="240" spans="1:9" ht="12.75" customHeight="1" x14ac:dyDescent="0.2">
      <c r="A240" s="109">
        <v>28</v>
      </c>
      <c r="B240" s="509" t="s">
        <v>159</v>
      </c>
      <c r="C240" s="510"/>
      <c r="D240" s="511" t="s">
        <v>286</v>
      </c>
      <c r="E240" s="512"/>
      <c r="F240" s="462" t="s">
        <v>161</v>
      </c>
      <c r="G240" s="462"/>
      <c r="H240" s="462"/>
      <c r="I240" s="129">
        <f>SUM(I245:I246)</f>
        <v>0</v>
      </c>
    </row>
    <row r="241" spans="1:9" x14ac:dyDescent="0.2">
      <c r="A241" s="463" t="s">
        <v>160</v>
      </c>
      <c r="B241" s="464"/>
      <c r="C241" s="465"/>
      <c r="D241" s="58"/>
      <c r="E241" s="466"/>
      <c r="F241" s="467" t="s">
        <v>161</v>
      </c>
      <c r="G241" s="467"/>
      <c r="H241" s="467"/>
      <c r="I241" s="467" t="e">
        <f>SUM(#REF!)</f>
        <v>#REF!</v>
      </c>
    </row>
    <row r="242" spans="1:9" x14ac:dyDescent="0.2">
      <c r="A242" s="468" t="s">
        <v>152</v>
      </c>
      <c r="B242" s="469"/>
      <c r="C242" s="470"/>
      <c r="D242" s="474" t="s">
        <v>162</v>
      </c>
      <c r="E242" s="477" t="s">
        <v>163</v>
      </c>
      <c r="F242" s="480" t="s">
        <v>126</v>
      </c>
      <c r="G242" s="480" t="s">
        <v>164</v>
      </c>
      <c r="H242" s="474" t="s">
        <v>165</v>
      </c>
      <c r="I242" s="483" t="s">
        <v>166</v>
      </c>
    </row>
    <row r="243" spans="1:9" x14ac:dyDescent="0.2">
      <c r="A243" s="471"/>
      <c r="B243" s="472"/>
      <c r="C243" s="473"/>
      <c r="D243" s="475"/>
      <c r="E243" s="478"/>
      <c r="F243" s="481"/>
      <c r="G243" s="481"/>
      <c r="H243" s="475"/>
      <c r="I243" s="484"/>
    </row>
    <row r="244" spans="1:9" x14ac:dyDescent="0.2">
      <c r="A244" s="56" t="s">
        <v>167</v>
      </c>
      <c r="B244" s="486" t="s">
        <v>135</v>
      </c>
      <c r="C244" s="487"/>
      <c r="D244" s="476"/>
      <c r="E244" s="479"/>
      <c r="F244" s="482"/>
      <c r="G244" s="482"/>
      <c r="H244" s="476"/>
      <c r="I244" s="485"/>
    </row>
    <row r="245" spans="1:9" x14ac:dyDescent="0.2">
      <c r="A245" s="56"/>
      <c r="B245" s="42"/>
      <c r="C245" s="56"/>
      <c r="D245" s="54" t="s">
        <v>168</v>
      </c>
      <c r="E245" s="50" t="s">
        <v>287</v>
      </c>
      <c r="F245" s="40" t="s">
        <v>169</v>
      </c>
      <c r="G245" s="56">
        <v>1</v>
      </c>
      <c r="H245" s="52"/>
      <c r="I245" s="53">
        <f>G245*H245</f>
        <v>0</v>
      </c>
    </row>
    <row r="246" spans="1:9" x14ac:dyDescent="0.2">
      <c r="A246" s="56"/>
      <c r="B246" s="42"/>
      <c r="C246" s="56"/>
      <c r="D246" s="54" t="s">
        <v>170</v>
      </c>
      <c r="E246" s="345" t="s">
        <v>320</v>
      </c>
      <c r="F246" s="40" t="s">
        <v>171</v>
      </c>
      <c r="G246" s="56">
        <v>0.2</v>
      </c>
      <c r="H246" s="52"/>
      <c r="I246" s="53">
        <f t="shared" ref="I246" si="26">G246*H246</f>
        <v>0</v>
      </c>
    </row>
    <row r="247" spans="1:9" x14ac:dyDescent="0.2">
      <c r="A247" s="64"/>
      <c r="B247" s="64"/>
      <c r="C247" s="64"/>
      <c r="D247" s="64"/>
      <c r="E247" s="64"/>
      <c r="F247" s="64"/>
      <c r="G247" s="66"/>
      <c r="H247" s="64"/>
      <c r="I247" s="65"/>
    </row>
    <row r="248" spans="1:9" ht="12.75" customHeight="1" x14ac:dyDescent="0.2">
      <c r="A248" s="109">
        <v>29</v>
      </c>
      <c r="B248" s="509" t="s">
        <v>159</v>
      </c>
      <c r="C248" s="510"/>
      <c r="D248" s="511" t="s">
        <v>288</v>
      </c>
      <c r="E248" s="512"/>
      <c r="F248" s="462" t="s">
        <v>161</v>
      </c>
      <c r="G248" s="462"/>
      <c r="H248" s="462"/>
      <c r="I248" s="129">
        <f>SUM(I253:I254)</f>
        <v>0</v>
      </c>
    </row>
    <row r="249" spans="1:9" x14ac:dyDescent="0.2">
      <c r="A249" s="463" t="s">
        <v>160</v>
      </c>
      <c r="B249" s="464"/>
      <c r="C249" s="465"/>
      <c r="D249" s="58"/>
      <c r="E249" s="466"/>
      <c r="F249" s="467" t="s">
        <v>161</v>
      </c>
      <c r="G249" s="467"/>
      <c r="H249" s="467"/>
      <c r="I249" s="467" t="e">
        <f>SUM(#REF!)</f>
        <v>#REF!</v>
      </c>
    </row>
    <row r="250" spans="1:9" x14ac:dyDescent="0.2">
      <c r="A250" s="468" t="s">
        <v>152</v>
      </c>
      <c r="B250" s="469"/>
      <c r="C250" s="470"/>
      <c r="D250" s="474" t="s">
        <v>162</v>
      </c>
      <c r="E250" s="477" t="s">
        <v>163</v>
      </c>
      <c r="F250" s="480" t="s">
        <v>126</v>
      </c>
      <c r="G250" s="480" t="s">
        <v>164</v>
      </c>
      <c r="H250" s="474" t="s">
        <v>165</v>
      </c>
      <c r="I250" s="483" t="s">
        <v>166</v>
      </c>
    </row>
    <row r="251" spans="1:9" x14ac:dyDescent="0.2">
      <c r="A251" s="471"/>
      <c r="B251" s="472"/>
      <c r="C251" s="473"/>
      <c r="D251" s="475"/>
      <c r="E251" s="478"/>
      <c r="F251" s="481"/>
      <c r="G251" s="481"/>
      <c r="H251" s="475"/>
      <c r="I251" s="484"/>
    </row>
    <row r="252" spans="1:9" x14ac:dyDescent="0.2">
      <c r="A252" s="56" t="s">
        <v>167</v>
      </c>
      <c r="B252" s="486" t="s">
        <v>135</v>
      </c>
      <c r="C252" s="487"/>
      <c r="D252" s="476"/>
      <c r="E252" s="479"/>
      <c r="F252" s="482"/>
      <c r="G252" s="482"/>
      <c r="H252" s="476"/>
      <c r="I252" s="485"/>
    </row>
    <row r="253" spans="1:9" x14ac:dyDescent="0.2">
      <c r="A253" s="56"/>
      <c r="B253" s="42"/>
      <c r="C253" s="56"/>
      <c r="D253" s="54" t="s">
        <v>168</v>
      </c>
      <c r="E253" s="50" t="s">
        <v>289</v>
      </c>
      <c r="F253" s="40" t="s">
        <v>169</v>
      </c>
      <c r="G253" s="56">
        <v>1</v>
      </c>
      <c r="H253" s="52"/>
      <c r="I253" s="53">
        <f>G253*H253</f>
        <v>0</v>
      </c>
    </row>
    <row r="254" spans="1:9" x14ac:dyDescent="0.2">
      <c r="A254" s="56"/>
      <c r="B254" s="42"/>
      <c r="C254" s="56"/>
      <c r="D254" s="54" t="s">
        <v>170</v>
      </c>
      <c r="E254" s="345" t="s">
        <v>320</v>
      </c>
      <c r="F254" s="40" t="s">
        <v>171</v>
      </c>
      <c r="G254" s="56">
        <v>0.6</v>
      </c>
      <c r="H254" s="52"/>
      <c r="I254" s="53">
        <f t="shared" ref="I254" si="27">G254*H254</f>
        <v>0</v>
      </c>
    </row>
    <row r="255" spans="1:9" x14ac:dyDescent="0.2">
      <c r="A255" s="64"/>
      <c r="B255" s="64"/>
      <c r="C255" s="64"/>
      <c r="D255" s="64"/>
      <c r="E255" s="64"/>
      <c r="F255" s="64"/>
      <c r="G255" s="66"/>
      <c r="H255" s="64"/>
      <c r="I255" s="65"/>
    </row>
    <row r="256" spans="1:9" ht="12.75" customHeight="1" x14ac:dyDescent="0.2">
      <c r="A256" s="109">
        <v>30</v>
      </c>
      <c r="B256" s="459" t="s">
        <v>159</v>
      </c>
      <c r="C256" s="459"/>
      <c r="D256" s="460" t="s">
        <v>299</v>
      </c>
      <c r="E256" s="461"/>
      <c r="F256" s="462" t="s">
        <v>366</v>
      </c>
      <c r="G256" s="462"/>
      <c r="H256" s="462"/>
      <c r="I256" s="44">
        <f>SUM(I261:I264)</f>
        <v>0</v>
      </c>
    </row>
    <row r="257" spans="1:9" x14ac:dyDescent="0.2">
      <c r="A257" s="530" t="s">
        <v>160</v>
      </c>
      <c r="B257" s="530"/>
      <c r="C257" s="530"/>
      <c r="D257" s="58"/>
      <c r="E257" s="466"/>
      <c r="F257" s="467" t="s">
        <v>161</v>
      </c>
      <c r="G257" s="467"/>
      <c r="H257" s="467"/>
      <c r="I257" s="467" t="e">
        <f>SUM(#REF!)</f>
        <v>#REF!</v>
      </c>
    </row>
    <row r="258" spans="1:9" x14ac:dyDescent="0.2">
      <c r="A258" s="523" t="s">
        <v>152</v>
      </c>
      <c r="B258" s="523"/>
      <c r="C258" s="523"/>
      <c r="D258" s="524" t="s">
        <v>162</v>
      </c>
      <c r="E258" s="525" t="s">
        <v>163</v>
      </c>
      <c r="F258" s="526" t="s">
        <v>126</v>
      </c>
      <c r="G258" s="526" t="s">
        <v>164</v>
      </c>
      <c r="H258" s="524" t="s">
        <v>165</v>
      </c>
      <c r="I258" s="527" t="s">
        <v>166</v>
      </c>
    </row>
    <row r="259" spans="1:9" x14ac:dyDescent="0.2">
      <c r="A259" s="523"/>
      <c r="B259" s="523"/>
      <c r="C259" s="523"/>
      <c r="D259" s="524"/>
      <c r="E259" s="525"/>
      <c r="F259" s="526"/>
      <c r="G259" s="526"/>
      <c r="H259" s="524"/>
      <c r="I259" s="527"/>
    </row>
    <row r="260" spans="1:9" x14ac:dyDescent="0.2">
      <c r="A260" s="56" t="s">
        <v>167</v>
      </c>
      <c r="B260" s="528" t="s">
        <v>135</v>
      </c>
      <c r="C260" s="528"/>
      <c r="D260" s="524"/>
      <c r="E260" s="477"/>
      <c r="F260" s="526"/>
      <c r="G260" s="526"/>
      <c r="H260" s="524"/>
      <c r="I260" s="527"/>
    </row>
    <row r="261" spans="1:9" ht="24" x14ac:dyDescent="0.2">
      <c r="A261" s="56"/>
      <c r="B261" s="42"/>
      <c r="C261" s="56"/>
      <c r="D261" s="54" t="s">
        <v>168</v>
      </c>
      <c r="E261" s="55" t="s">
        <v>318</v>
      </c>
      <c r="F261" s="41" t="s">
        <v>27</v>
      </c>
      <c r="G261" s="39">
        <f>1*(1.18)</f>
        <v>1.18</v>
      </c>
      <c r="H261" s="76"/>
      <c r="I261" s="37">
        <f>G261*H261</f>
        <v>0</v>
      </c>
    </row>
    <row r="262" spans="1:9" x14ac:dyDescent="0.2">
      <c r="A262" s="56"/>
      <c r="B262" s="42"/>
      <c r="C262" s="49"/>
      <c r="D262" s="54" t="s">
        <v>170</v>
      </c>
      <c r="E262" s="55" t="s">
        <v>319</v>
      </c>
      <c r="F262" s="41" t="s">
        <v>171</v>
      </c>
      <c r="G262" s="39">
        <v>1</v>
      </c>
      <c r="H262" s="77"/>
      <c r="I262" s="37">
        <f t="shared" ref="I262:I264" si="28">G262*H262</f>
        <v>0</v>
      </c>
    </row>
    <row r="263" spans="1:9" x14ac:dyDescent="0.2">
      <c r="A263" s="56"/>
      <c r="B263" s="42"/>
      <c r="C263" s="49"/>
      <c r="D263" s="54" t="s">
        <v>170</v>
      </c>
      <c r="E263" s="55" t="s">
        <v>320</v>
      </c>
      <c r="F263" s="41" t="s">
        <v>171</v>
      </c>
      <c r="G263" s="39">
        <v>0.8</v>
      </c>
      <c r="H263" s="77"/>
      <c r="I263" s="37">
        <f t="shared" si="28"/>
        <v>0</v>
      </c>
    </row>
    <row r="264" spans="1:9" ht="24" x14ac:dyDescent="0.2">
      <c r="A264" s="56"/>
      <c r="B264" s="42"/>
      <c r="C264" s="56"/>
      <c r="D264" s="54" t="s">
        <v>170</v>
      </c>
      <c r="E264" s="75" t="s">
        <v>321</v>
      </c>
      <c r="F264" s="40" t="s">
        <v>187</v>
      </c>
      <c r="G264" s="39">
        <v>1.4999999999999999E-2</v>
      </c>
      <c r="H264" s="77"/>
      <c r="I264" s="37">
        <f t="shared" si="28"/>
        <v>0</v>
      </c>
    </row>
    <row r="266" spans="1:9" ht="12.75" customHeight="1" x14ac:dyDescent="0.2">
      <c r="A266" s="109">
        <v>31</v>
      </c>
      <c r="B266" s="513" t="s">
        <v>159</v>
      </c>
      <c r="C266" s="513"/>
      <c r="D266" s="514" t="s">
        <v>382</v>
      </c>
      <c r="E266" s="515"/>
      <c r="F266" s="462" t="s">
        <v>161</v>
      </c>
      <c r="G266" s="462"/>
      <c r="H266" s="462"/>
      <c r="I266" s="23">
        <f>SUM(I271:I275)</f>
        <v>0</v>
      </c>
    </row>
    <row r="267" spans="1:9" x14ac:dyDescent="0.2">
      <c r="A267" s="516" t="s">
        <v>160</v>
      </c>
      <c r="B267" s="516"/>
      <c r="C267" s="516"/>
      <c r="D267" s="24"/>
      <c r="E267" s="517"/>
      <c r="F267" s="518" t="s">
        <v>161</v>
      </c>
      <c r="G267" s="518"/>
      <c r="H267" s="518"/>
      <c r="I267" s="518">
        <f>SUM(I271:I275)</f>
        <v>0</v>
      </c>
    </row>
    <row r="268" spans="1:9" x14ac:dyDescent="0.2">
      <c r="A268" s="519" t="s">
        <v>152</v>
      </c>
      <c r="B268" s="519"/>
      <c r="C268" s="519"/>
      <c r="D268" s="520" t="s">
        <v>162</v>
      </c>
      <c r="E268" s="521" t="s">
        <v>163</v>
      </c>
      <c r="F268" s="521" t="s">
        <v>126</v>
      </c>
      <c r="G268" s="521" t="s">
        <v>164</v>
      </c>
      <c r="H268" s="520" t="s">
        <v>165</v>
      </c>
      <c r="I268" s="546" t="s">
        <v>166</v>
      </c>
    </row>
    <row r="269" spans="1:9" x14ac:dyDescent="0.2">
      <c r="A269" s="519"/>
      <c r="B269" s="519"/>
      <c r="C269" s="519"/>
      <c r="D269" s="520"/>
      <c r="E269" s="521"/>
      <c r="F269" s="521"/>
      <c r="G269" s="521"/>
      <c r="H269" s="520"/>
      <c r="I269" s="546"/>
    </row>
    <row r="270" spans="1:9" x14ac:dyDescent="0.2">
      <c r="A270" s="22" t="s">
        <v>167</v>
      </c>
      <c r="B270" s="547" t="s">
        <v>135</v>
      </c>
      <c r="C270" s="547"/>
      <c r="D270" s="520"/>
      <c r="E270" s="522"/>
      <c r="F270" s="521"/>
      <c r="G270" s="521"/>
      <c r="H270" s="520"/>
      <c r="I270" s="546"/>
    </row>
    <row r="271" spans="1:9" x14ac:dyDescent="0.2">
      <c r="A271" s="31"/>
      <c r="B271" s="27"/>
      <c r="C271" s="27"/>
      <c r="D271" s="32" t="s">
        <v>170</v>
      </c>
      <c r="E271" s="50" t="s">
        <v>206</v>
      </c>
      <c r="F271" s="25" t="s">
        <v>171</v>
      </c>
      <c r="G271" s="26">
        <v>0.8</v>
      </c>
      <c r="H271" s="34"/>
      <c r="I271" s="34">
        <f>TRUNC((G271*H271),2)</f>
        <v>0</v>
      </c>
    </row>
    <row r="272" spans="1:9" x14ac:dyDescent="0.2">
      <c r="A272" s="31"/>
      <c r="B272" s="27"/>
      <c r="C272" s="27"/>
      <c r="D272" s="32" t="s">
        <v>170</v>
      </c>
      <c r="E272" s="140" t="s">
        <v>207</v>
      </c>
      <c r="F272" s="25" t="s">
        <v>171</v>
      </c>
      <c r="G272" s="26">
        <v>0.8</v>
      </c>
      <c r="H272" s="34"/>
      <c r="I272" s="34">
        <f t="shared" ref="I272:I274" si="29">TRUNC((G272*H272),2)</f>
        <v>0</v>
      </c>
    </row>
    <row r="273" spans="1:9" x14ac:dyDescent="0.2">
      <c r="A273" s="31"/>
      <c r="B273" s="27"/>
      <c r="C273" s="27"/>
      <c r="D273" s="32" t="s">
        <v>168</v>
      </c>
      <c r="E273" s="228" t="s">
        <v>517</v>
      </c>
      <c r="F273" s="25" t="s">
        <v>169</v>
      </c>
      <c r="G273" s="26">
        <v>1</v>
      </c>
      <c r="H273" s="48"/>
      <c r="I273" s="34">
        <f t="shared" si="29"/>
        <v>0</v>
      </c>
    </row>
    <row r="274" spans="1:9" x14ac:dyDescent="0.2">
      <c r="A274" s="31"/>
      <c r="B274" s="27"/>
      <c r="C274" s="27"/>
      <c r="D274" s="32" t="s">
        <v>168</v>
      </c>
      <c r="E274" s="228" t="s">
        <v>518</v>
      </c>
      <c r="F274" s="25" t="s">
        <v>169</v>
      </c>
      <c r="G274" s="26">
        <v>3.5000000000000003E-2</v>
      </c>
      <c r="H274" s="48"/>
      <c r="I274" s="34">
        <f t="shared" si="29"/>
        <v>0</v>
      </c>
    </row>
    <row r="275" spans="1:9" x14ac:dyDescent="0.2">
      <c r="A275" s="31"/>
      <c r="B275" s="27"/>
      <c r="C275" s="27"/>
      <c r="D275" s="32" t="s">
        <v>168</v>
      </c>
      <c r="E275" s="228" t="s">
        <v>519</v>
      </c>
      <c r="F275" s="25" t="s">
        <v>169</v>
      </c>
      <c r="G275" s="35">
        <v>0.12</v>
      </c>
      <c r="H275" s="48"/>
      <c r="I275" s="34">
        <f>TRUNC((G275*H275),2)</f>
        <v>0</v>
      </c>
    </row>
    <row r="276" spans="1:9" x14ac:dyDescent="0.2">
      <c r="A276" s="346"/>
      <c r="B276" s="347"/>
      <c r="C276" s="347"/>
      <c r="D276" s="348"/>
      <c r="E276" s="349"/>
      <c r="F276" s="350"/>
      <c r="G276" s="351"/>
      <c r="H276" s="352"/>
      <c r="I276" s="352"/>
    </row>
    <row r="277" spans="1:9" ht="12.75" customHeight="1" x14ac:dyDescent="0.2">
      <c r="A277" s="109">
        <v>32</v>
      </c>
      <c r="B277" s="513" t="s">
        <v>159</v>
      </c>
      <c r="C277" s="513"/>
      <c r="D277" s="514" t="s">
        <v>383</v>
      </c>
      <c r="E277" s="515"/>
      <c r="F277" s="462" t="s">
        <v>161</v>
      </c>
      <c r="G277" s="462"/>
      <c r="H277" s="462"/>
      <c r="I277" s="23">
        <f>SUM(I282:I286)</f>
        <v>0</v>
      </c>
    </row>
    <row r="278" spans="1:9" x14ac:dyDescent="0.2">
      <c r="A278" s="516" t="s">
        <v>160</v>
      </c>
      <c r="B278" s="516"/>
      <c r="C278" s="516"/>
      <c r="D278" s="24"/>
      <c r="E278" s="517"/>
      <c r="F278" s="518" t="s">
        <v>161</v>
      </c>
      <c r="G278" s="518"/>
      <c r="H278" s="518"/>
      <c r="I278" s="518">
        <f>SUM(I282:I286)</f>
        <v>0</v>
      </c>
    </row>
    <row r="279" spans="1:9" x14ac:dyDescent="0.2">
      <c r="A279" s="519" t="s">
        <v>152</v>
      </c>
      <c r="B279" s="519"/>
      <c r="C279" s="519"/>
      <c r="D279" s="520" t="s">
        <v>162</v>
      </c>
      <c r="E279" s="521" t="s">
        <v>163</v>
      </c>
      <c r="F279" s="521" t="s">
        <v>126</v>
      </c>
      <c r="G279" s="521" t="s">
        <v>164</v>
      </c>
      <c r="H279" s="520" t="s">
        <v>165</v>
      </c>
      <c r="I279" s="546" t="s">
        <v>166</v>
      </c>
    </row>
    <row r="280" spans="1:9" x14ac:dyDescent="0.2">
      <c r="A280" s="519"/>
      <c r="B280" s="519"/>
      <c r="C280" s="519"/>
      <c r="D280" s="520"/>
      <c r="E280" s="521"/>
      <c r="F280" s="521"/>
      <c r="G280" s="521"/>
      <c r="H280" s="520"/>
      <c r="I280" s="546"/>
    </row>
    <row r="281" spans="1:9" x14ac:dyDescent="0.2">
      <c r="A281" s="22" t="s">
        <v>167</v>
      </c>
      <c r="B281" s="547" t="s">
        <v>135</v>
      </c>
      <c r="C281" s="547"/>
      <c r="D281" s="520"/>
      <c r="E281" s="522"/>
      <c r="F281" s="521"/>
      <c r="G281" s="521"/>
      <c r="H281" s="520"/>
      <c r="I281" s="546"/>
    </row>
    <row r="282" spans="1:9" x14ac:dyDescent="0.2">
      <c r="A282" s="31"/>
      <c r="B282" s="27"/>
      <c r="C282" s="27"/>
      <c r="D282" s="32" t="s">
        <v>170</v>
      </c>
      <c r="E282" s="50" t="s">
        <v>206</v>
      </c>
      <c r="F282" s="25" t="s">
        <v>171</v>
      </c>
      <c r="G282" s="26">
        <v>0.8</v>
      </c>
      <c r="H282" s="34"/>
      <c r="I282" s="34">
        <f>TRUNC((G282*H282),2)</f>
        <v>0</v>
      </c>
    </row>
    <row r="283" spans="1:9" x14ac:dyDescent="0.2">
      <c r="A283" s="31"/>
      <c r="B283" s="27"/>
      <c r="C283" s="27"/>
      <c r="D283" s="32" t="s">
        <v>170</v>
      </c>
      <c r="E283" s="140" t="s">
        <v>207</v>
      </c>
      <c r="F283" s="25" t="s">
        <v>171</v>
      </c>
      <c r="G283" s="26">
        <v>0.8</v>
      </c>
      <c r="H283" s="34"/>
      <c r="I283" s="34">
        <f t="shared" ref="I283:I285" si="30">TRUNC((G283*H283),2)</f>
        <v>0</v>
      </c>
    </row>
    <row r="284" spans="1:9" x14ac:dyDescent="0.2">
      <c r="A284" s="31"/>
      <c r="B284" s="27"/>
      <c r="C284" s="27"/>
      <c r="D284" s="32" t="s">
        <v>168</v>
      </c>
      <c r="E284" s="33" t="s">
        <v>384</v>
      </c>
      <c r="F284" s="25" t="s">
        <v>169</v>
      </c>
      <c r="G284" s="26">
        <v>1</v>
      </c>
      <c r="H284" s="34"/>
      <c r="I284" s="34">
        <f t="shared" si="30"/>
        <v>0</v>
      </c>
    </row>
    <row r="285" spans="1:9" ht="24" x14ac:dyDescent="0.2">
      <c r="A285" s="31"/>
      <c r="B285" s="27"/>
      <c r="C285" s="27"/>
      <c r="D285" s="32" t="s">
        <v>168</v>
      </c>
      <c r="E285" s="36" t="s">
        <v>385</v>
      </c>
      <c r="F285" s="25" t="s">
        <v>169</v>
      </c>
      <c r="G285" s="26">
        <v>3.5000000000000003E-2</v>
      </c>
      <c r="H285" s="34"/>
      <c r="I285" s="34">
        <f t="shared" si="30"/>
        <v>0</v>
      </c>
    </row>
    <row r="286" spans="1:9" x14ac:dyDescent="0.2">
      <c r="A286" s="346"/>
      <c r="B286" s="347"/>
      <c r="C286" s="347"/>
      <c r="D286" s="346" t="s">
        <v>168</v>
      </c>
      <c r="E286" s="359" t="s">
        <v>386</v>
      </c>
      <c r="F286" s="346" t="s">
        <v>169</v>
      </c>
      <c r="G286" s="360">
        <v>0.12</v>
      </c>
      <c r="H286" s="361"/>
      <c r="I286" s="361">
        <f>TRUNC((G286*H286),2)</f>
        <v>0</v>
      </c>
    </row>
    <row r="287" spans="1:9" x14ac:dyDescent="0.2">
      <c r="A287" s="354"/>
      <c r="B287" s="355"/>
      <c r="C287" s="355"/>
      <c r="D287" s="354"/>
      <c r="E287" s="356"/>
      <c r="F287" s="354"/>
      <c r="G287" s="357"/>
      <c r="H287" s="358"/>
      <c r="I287" s="358"/>
    </row>
    <row r="288" spans="1:9" ht="12.75" customHeight="1" x14ac:dyDescent="0.2">
      <c r="A288" s="188">
        <v>33</v>
      </c>
      <c r="B288" s="501" t="s">
        <v>159</v>
      </c>
      <c r="C288" s="501"/>
      <c r="D288" s="505" t="s">
        <v>314</v>
      </c>
      <c r="E288" s="506"/>
      <c r="F288" s="504" t="s">
        <v>161</v>
      </c>
      <c r="G288" s="504"/>
      <c r="H288" s="504"/>
      <c r="I288" s="353">
        <f>SUM(I293)</f>
        <v>0</v>
      </c>
    </row>
    <row r="289" spans="1:9" x14ac:dyDescent="0.2">
      <c r="A289" s="576" t="s">
        <v>160</v>
      </c>
      <c r="B289" s="577"/>
      <c r="C289" s="578"/>
      <c r="D289" s="73"/>
      <c r="E289" s="507"/>
      <c r="F289" s="508"/>
      <c r="G289" s="508"/>
      <c r="H289" s="508"/>
      <c r="I289" s="508"/>
    </row>
    <row r="290" spans="1:9" x14ac:dyDescent="0.2">
      <c r="A290" s="569" t="s">
        <v>152</v>
      </c>
      <c r="B290" s="570"/>
      <c r="C290" s="571"/>
      <c r="D290" s="572" t="s">
        <v>162</v>
      </c>
      <c r="E290" s="573" t="s">
        <v>163</v>
      </c>
      <c r="F290" s="573" t="s">
        <v>126</v>
      </c>
      <c r="G290" s="573" t="s">
        <v>164</v>
      </c>
      <c r="H290" s="572" t="s">
        <v>165</v>
      </c>
      <c r="I290" s="572" t="s">
        <v>166</v>
      </c>
    </row>
    <row r="291" spans="1:9" x14ac:dyDescent="0.2">
      <c r="A291" s="497"/>
      <c r="B291" s="498"/>
      <c r="C291" s="499"/>
      <c r="D291" s="572"/>
      <c r="E291" s="573"/>
      <c r="F291" s="573"/>
      <c r="G291" s="573"/>
      <c r="H291" s="572"/>
      <c r="I291" s="572"/>
    </row>
    <row r="292" spans="1:9" x14ac:dyDescent="0.2">
      <c r="A292" s="67" t="s">
        <v>167</v>
      </c>
      <c r="B292" s="574" t="s">
        <v>135</v>
      </c>
      <c r="C292" s="575"/>
      <c r="D292" s="572"/>
      <c r="E292" s="573"/>
      <c r="F292" s="573"/>
      <c r="G292" s="573"/>
      <c r="H292" s="572"/>
      <c r="I292" s="572"/>
    </row>
    <row r="293" spans="1:9" x14ac:dyDescent="0.2">
      <c r="A293" s="68"/>
      <c r="B293" s="69"/>
      <c r="C293" s="69"/>
      <c r="D293" s="68" t="s">
        <v>168</v>
      </c>
      <c r="E293" s="71" t="s">
        <v>393</v>
      </c>
      <c r="F293" s="68" t="s">
        <v>9</v>
      </c>
      <c r="G293" s="72">
        <v>0.2</v>
      </c>
      <c r="H293" s="70"/>
      <c r="I293" s="34">
        <f>TRUNC((G293*H293),2)</f>
        <v>0</v>
      </c>
    </row>
    <row r="294" spans="1:9" x14ac:dyDescent="0.2">
      <c r="A294" s="200"/>
      <c r="B294" s="201"/>
      <c r="C294" s="201"/>
      <c r="D294" s="198"/>
      <c r="E294" s="198"/>
      <c r="F294" s="198"/>
      <c r="G294" s="198"/>
      <c r="H294" s="198"/>
      <c r="I294" s="199"/>
    </row>
    <row r="295" spans="1:9" ht="12.75" customHeight="1" x14ac:dyDescent="0.2">
      <c r="A295" s="188">
        <v>34</v>
      </c>
      <c r="B295" s="501" t="s">
        <v>159</v>
      </c>
      <c r="C295" s="501"/>
      <c r="D295" s="502" t="s">
        <v>369</v>
      </c>
      <c r="E295" s="503"/>
      <c r="F295" s="504" t="s">
        <v>161</v>
      </c>
      <c r="G295" s="504"/>
      <c r="H295" s="504"/>
      <c r="I295" s="202">
        <f>SUM(I300:I305)</f>
        <v>0</v>
      </c>
    </row>
    <row r="296" spans="1:9" x14ac:dyDescent="0.2">
      <c r="A296" s="491" t="s">
        <v>160</v>
      </c>
      <c r="B296" s="492"/>
      <c r="C296" s="493"/>
      <c r="D296" s="28"/>
      <c r="E296" s="29"/>
      <c r="G296" s="17"/>
      <c r="I296" s="17"/>
    </row>
    <row r="297" spans="1:9" x14ac:dyDescent="0.2">
      <c r="A297" s="494" t="s">
        <v>152</v>
      </c>
      <c r="B297" s="495"/>
      <c r="C297" s="496"/>
      <c r="D297" s="488" t="s">
        <v>162</v>
      </c>
      <c r="E297" s="500" t="s">
        <v>163</v>
      </c>
      <c r="F297" s="500" t="s">
        <v>126</v>
      </c>
      <c r="G297" s="500" t="s">
        <v>164</v>
      </c>
      <c r="H297" s="488" t="s">
        <v>165</v>
      </c>
      <c r="I297" s="488" t="s">
        <v>166</v>
      </c>
    </row>
    <row r="298" spans="1:9" x14ac:dyDescent="0.2">
      <c r="A298" s="497"/>
      <c r="B298" s="498"/>
      <c r="C298" s="499"/>
      <c r="D298" s="488"/>
      <c r="E298" s="500"/>
      <c r="F298" s="500"/>
      <c r="G298" s="500"/>
      <c r="H298" s="488"/>
      <c r="I298" s="488"/>
    </row>
    <row r="299" spans="1:9" x14ac:dyDescent="0.2">
      <c r="A299" s="110" t="s">
        <v>167</v>
      </c>
      <c r="B299" s="489" t="s">
        <v>135</v>
      </c>
      <c r="C299" s="490"/>
      <c r="D299" s="488"/>
      <c r="E299" s="500"/>
      <c r="F299" s="500"/>
      <c r="G299" s="500"/>
      <c r="H299" s="488"/>
      <c r="I299" s="488"/>
    </row>
    <row r="300" spans="1:9" x14ac:dyDescent="0.2">
      <c r="A300" s="111"/>
      <c r="B300" s="112"/>
      <c r="C300" s="112"/>
      <c r="D300" s="111" t="s">
        <v>168</v>
      </c>
      <c r="E300" s="113" t="s">
        <v>370</v>
      </c>
      <c r="F300" s="111" t="s">
        <v>371</v>
      </c>
      <c r="G300" s="114">
        <v>1</v>
      </c>
      <c r="H300" s="115"/>
      <c r="I300" s="115">
        <f>TRUNC((G300*H300),2)</f>
        <v>0</v>
      </c>
    </row>
    <row r="301" spans="1:9" ht="24" x14ac:dyDescent="0.2">
      <c r="A301" s="111"/>
      <c r="B301" s="112"/>
      <c r="C301" s="112"/>
      <c r="D301" s="111" t="s">
        <v>168</v>
      </c>
      <c r="E301" s="113" t="s">
        <v>372</v>
      </c>
      <c r="F301" s="111" t="s">
        <v>371</v>
      </c>
      <c r="G301" s="114">
        <v>1</v>
      </c>
      <c r="H301" s="115"/>
      <c r="I301" s="115">
        <f>TRUNC((G301*H301),2)</f>
        <v>0</v>
      </c>
    </row>
    <row r="302" spans="1:9" x14ac:dyDescent="0.2">
      <c r="A302" s="111"/>
      <c r="B302" s="112"/>
      <c r="C302" s="112"/>
      <c r="D302" s="111" t="s">
        <v>168</v>
      </c>
      <c r="E302" s="113" t="s">
        <v>373</v>
      </c>
      <c r="F302" s="111" t="s">
        <v>371</v>
      </c>
      <c r="G302" s="114">
        <v>1</v>
      </c>
      <c r="H302" s="115"/>
      <c r="I302" s="115">
        <f>TRUNC((G302*H302),2)</f>
        <v>0</v>
      </c>
    </row>
    <row r="303" spans="1:9" x14ac:dyDescent="0.2">
      <c r="A303" s="111"/>
      <c r="B303" s="112"/>
      <c r="C303" s="112"/>
      <c r="D303" s="116" t="s">
        <v>170</v>
      </c>
      <c r="E303" s="117" t="s">
        <v>374</v>
      </c>
      <c r="F303" s="116" t="s">
        <v>171</v>
      </c>
      <c r="G303" s="118">
        <v>110</v>
      </c>
      <c r="H303" s="119"/>
      <c r="I303" s="115">
        <f t="shared" ref="I303:I305" si="31">TRUNC((G303*H303),2)</f>
        <v>0</v>
      </c>
    </row>
    <row r="304" spans="1:9" x14ac:dyDescent="0.2">
      <c r="A304" s="111"/>
      <c r="B304" s="112"/>
      <c r="C304" s="112"/>
      <c r="D304" s="116" t="s">
        <v>170</v>
      </c>
      <c r="E304" s="117" t="s">
        <v>375</v>
      </c>
      <c r="F304" s="116" t="s">
        <v>171</v>
      </c>
      <c r="G304" s="118">
        <v>110</v>
      </c>
      <c r="H304" s="119"/>
      <c r="I304" s="115">
        <f t="shared" si="31"/>
        <v>0</v>
      </c>
    </row>
    <row r="305" spans="1:9" x14ac:dyDescent="0.2">
      <c r="A305" s="111"/>
      <c r="B305" s="112"/>
      <c r="C305" s="112"/>
      <c r="D305" s="116" t="s">
        <v>170</v>
      </c>
      <c r="E305" s="117" t="s">
        <v>376</v>
      </c>
      <c r="F305" s="111" t="s">
        <v>171</v>
      </c>
      <c r="G305" s="118">
        <v>60</v>
      </c>
      <c r="H305" s="119"/>
      <c r="I305" s="115">
        <f t="shared" si="31"/>
        <v>0</v>
      </c>
    </row>
    <row r="307" spans="1:9" ht="24" customHeight="1" x14ac:dyDescent="0.2">
      <c r="A307" s="109">
        <v>35</v>
      </c>
      <c r="B307" s="459" t="s">
        <v>159</v>
      </c>
      <c r="C307" s="459"/>
      <c r="D307" s="460" t="s">
        <v>503</v>
      </c>
      <c r="E307" s="461"/>
      <c r="F307" s="462" t="s">
        <v>161</v>
      </c>
      <c r="G307" s="462"/>
      <c r="H307" s="462"/>
      <c r="I307" s="30">
        <f>SUM(I312:I315)</f>
        <v>0</v>
      </c>
    </row>
    <row r="308" spans="1:9" x14ac:dyDescent="0.2">
      <c r="A308" s="491" t="s">
        <v>160</v>
      </c>
      <c r="B308" s="492"/>
      <c r="C308" s="493"/>
      <c r="D308" s="28"/>
      <c r="E308" s="29"/>
      <c r="G308" s="17"/>
      <c r="I308" s="17"/>
    </row>
    <row r="309" spans="1:9" x14ac:dyDescent="0.2">
      <c r="A309" s="494" t="s">
        <v>152</v>
      </c>
      <c r="B309" s="495"/>
      <c r="C309" s="496"/>
      <c r="D309" s="488" t="s">
        <v>162</v>
      </c>
      <c r="E309" s="500" t="s">
        <v>163</v>
      </c>
      <c r="F309" s="500" t="s">
        <v>126</v>
      </c>
      <c r="G309" s="500" t="s">
        <v>164</v>
      </c>
      <c r="H309" s="488" t="s">
        <v>165</v>
      </c>
      <c r="I309" s="488" t="s">
        <v>166</v>
      </c>
    </row>
    <row r="310" spans="1:9" x14ac:dyDescent="0.2">
      <c r="A310" s="497"/>
      <c r="B310" s="498"/>
      <c r="C310" s="499"/>
      <c r="D310" s="488"/>
      <c r="E310" s="500"/>
      <c r="F310" s="500"/>
      <c r="G310" s="500"/>
      <c r="H310" s="488"/>
      <c r="I310" s="488"/>
    </row>
    <row r="311" spans="1:9" x14ac:dyDescent="0.2">
      <c r="A311" s="110" t="s">
        <v>167</v>
      </c>
      <c r="B311" s="489" t="s">
        <v>135</v>
      </c>
      <c r="C311" s="490"/>
      <c r="D311" s="488"/>
      <c r="E311" s="500"/>
      <c r="F311" s="500"/>
      <c r="G311" s="500"/>
      <c r="H311" s="488"/>
      <c r="I311" s="488"/>
    </row>
    <row r="312" spans="1:9" ht="24" customHeight="1" x14ac:dyDescent="0.2">
      <c r="A312" s="111"/>
      <c r="B312" s="112"/>
      <c r="C312" s="112"/>
      <c r="D312" s="111" t="s">
        <v>168</v>
      </c>
      <c r="E312" s="113" t="s">
        <v>420</v>
      </c>
      <c r="F312" s="111" t="s">
        <v>169</v>
      </c>
      <c r="G312" s="114">
        <v>1</v>
      </c>
      <c r="H312" s="115"/>
      <c r="I312" s="115">
        <f>G312*H312</f>
        <v>0</v>
      </c>
    </row>
    <row r="313" spans="1:9" x14ac:dyDescent="0.2">
      <c r="A313" s="111"/>
      <c r="B313" s="112"/>
      <c r="C313" s="112"/>
      <c r="D313" s="111" t="s">
        <v>168</v>
      </c>
      <c r="E313" s="113" t="s">
        <v>419</v>
      </c>
      <c r="F313" s="111" t="s">
        <v>27</v>
      </c>
      <c r="G313" s="114">
        <f>(2.1+2.1+1.6)*2</f>
        <v>11.600000000000001</v>
      </c>
      <c r="H313" s="115"/>
      <c r="I313" s="115">
        <f>TRUNC((G313*H313),2)</f>
        <v>0</v>
      </c>
    </row>
    <row r="314" spans="1:9" x14ac:dyDescent="0.2">
      <c r="A314" s="111"/>
      <c r="B314" s="112"/>
      <c r="C314" s="112"/>
      <c r="D314" s="111" t="s">
        <v>168</v>
      </c>
      <c r="E314" s="117" t="s">
        <v>504</v>
      </c>
      <c r="F314" s="111" t="s">
        <v>9</v>
      </c>
      <c r="G314" s="114">
        <f>0.2*0.8</f>
        <v>0.16000000000000003</v>
      </c>
      <c r="H314" s="115"/>
      <c r="I314" s="115">
        <f>TRUNC((G314*H314),2)</f>
        <v>0</v>
      </c>
    </row>
    <row r="315" spans="1:9" x14ac:dyDescent="0.2">
      <c r="A315" s="111"/>
      <c r="B315" s="112"/>
      <c r="C315" s="112"/>
      <c r="D315" s="116" t="s">
        <v>170</v>
      </c>
      <c r="E315" s="117" t="s">
        <v>505</v>
      </c>
      <c r="F315" s="116" t="s">
        <v>9</v>
      </c>
      <c r="G315" s="118">
        <f>0.2*0.8</f>
        <v>0.16000000000000003</v>
      </c>
      <c r="H315" s="119"/>
      <c r="I315" s="115">
        <f>TRUNC((G315*H315),2)</f>
        <v>0</v>
      </c>
    </row>
    <row r="317" spans="1:9" x14ac:dyDescent="0.2">
      <c r="A317" s="109">
        <v>36</v>
      </c>
      <c r="B317" s="459" t="s">
        <v>159</v>
      </c>
      <c r="C317" s="459"/>
      <c r="D317" s="460" t="s">
        <v>475</v>
      </c>
      <c r="E317" s="461"/>
      <c r="F317" s="462" t="s">
        <v>161</v>
      </c>
      <c r="G317" s="462"/>
      <c r="H317" s="462"/>
      <c r="I317" s="30">
        <f>SUM(I322:I325)</f>
        <v>0</v>
      </c>
    </row>
    <row r="318" spans="1:9" ht="12.75" customHeight="1" x14ac:dyDescent="0.2">
      <c r="A318" s="463" t="s">
        <v>160</v>
      </c>
      <c r="B318" s="464"/>
      <c r="C318" s="465"/>
      <c r="D318" s="58"/>
      <c r="E318" s="466"/>
      <c r="F318" s="467" t="s">
        <v>161</v>
      </c>
      <c r="G318" s="467"/>
      <c r="H318" s="467"/>
      <c r="I318" s="467" t="e">
        <f>SUM(#REF!)</f>
        <v>#REF!</v>
      </c>
    </row>
    <row r="319" spans="1:9" x14ac:dyDescent="0.2">
      <c r="A319" s="468" t="s">
        <v>152</v>
      </c>
      <c r="B319" s="469"/>
      <c r="C319" s="470"/>
      <c r="D319" s="474" t="s">
        <v>162</v>
      </c>
      <c r="E319" s="477" t="s">
        <v>163</v>
      </c>
      <c r="F319" s="480" t="s">
        <v>126</v>
      </c>
      <c r="G319" s="480" t="s">
        <v>164</v>
      </c>
      <c r="H319" s="474" t="s">
        <v>165</v>
      </c>
      <c r="I319" s="483" t="s">
        <v>166</v>
      </c>
    </row>
    <row r="320" spans="1:9" x14ac:dyDescent="0.2">
      <c r="A320" s="471"/>
      <c r="B320" s="472"/>
      <c r="C320" s="473"/>
      <c r="D320" s="475"/>
      <c r="E320" s="478"/>
      <c r="F320" s="481"/>
      <c r="G320" s="481"/>
      <c r="H320" s="475"/>
      <c r="I320" s="484"/>
    </row>
    <row r="321" spans="1:9" x14ac:dyDescent="0.2">
      <c r="A321" s="56" t="s">
        <v>167</v>
      </c>
      <c r="B321" s="486" t="s">
        <v>135</v>
      </c>
      <c r="C321" s="487"/>
      <c r="D321" s="476"/>
      <c r="E321" s="479"/>
      <c r="F321" s="482"/>
      <c r="G321" s="482"/>
      <c r="H321" s="476"/>
      <c r="I321" s="485"/>
    </row>
    <row r="322" spans="1:9" x14ac:dyDescent="0.2">
      <c r="A322" s="56"/>
      <c r="B322" s="42"/>
      <c r="C322" s="56"/>
      <c r="D322" s="54" t="s">
        <v>168</v>
      </c>
      <c r="E322" s="50" t="s">
        <v>476</v>
      </c>
      <c r="F322" s="40" t="s">
        <v>169</v>
      </c>
      <c r="G322" s="56">
        <v>1</v>
      </c>
      <c r="H322" s="52"/>
      <c r="I322" s="53">
        <f>G322*H322</f>
        <v>0</v>
      </c>
    </row>
    <row r="323" spans="1:9" x14ac:dyDescent="0.2">
      <c r="A323" s="56"/>
      <c r="B323" s="42"/>
      <c r="C323" s="56"/>
      <c r="D323" s="54" t="s">
        <v>170</v>
      </c>
      <c r="E323" s="50" t="s">
        <v>360</v>
      </c>
      <c r="F323" s="40" t="s">
        <v>171</v>
      </c>
      <c r="G323" s="56">
        <v>2</v>
      </c>
      <c r="H323" s="52"/>
      <c r="I323" s="53">
        <f t="shared" ref="I323" si="32">G323*H323</f>
        <v>0</v>
      </c>
    </row>
    <row r="324" spans="1:9" x14ac:dyDescent="0.2">
      <c r="A324" s="141"/>
      <c r="B324" s="144"/>
      <c r="C324" s="141"/>
      <c r="D324" s="139" t="s">
        <v>170</v>
      </c>
      <c r="E324" s="140" t="s">
        <v>207</v>
      </c>
      <c r="F324" s="141" t="s">
        <v>171</v>
      </c>
      <c r="G324" s="141">
        <v>8</v>
      </c>
      <c r="H324" s="142"/>
      <c r="I324" s="143">
        <f>G324*H324</f>
        <v>0</v>
      </c>
    </row>
    <row r="325" spans="1:9" x14ac:dyDescent="0.2">
      <c r="A325" s="141"/>
      <c r="B325" s="144"/>
      <c r="C325" s="141"/>
      <c r="D325" s="139" t="s">
        <v>170</v>
      </c>
      <c r="E325" s="140" t="s">
        <v>320</v>
      </c>
      <c r="F325" s="141" t="s">
        <v>171</v>
      </c>
      <c r="G325" s="141">
        <v>2</v>
      </c>
      <c r="H325" s="142"/>
      <c r="I325" s="143">
        <f>G325*H325</f>
        <v>0</v>
      </c>
    </row>
    <row r="327" spans="1:9" x14ac:dyDescent="0.2">
      <c r="A327" s="109">
        <v>37</v>
      </c>
      <c r="B327" s="459" t="s">
        <v>159</v>
      </c>
      <c r="C327" s="459"/>
      <c r="D327" s="460" t="s">
        <v>470</v>
      </c>
      <c r="E327" s="461"/>
      <c r="F327" s="462" t="s">
        <v>161</v>
      </c>
      <c r="G327" s="462"/>
      <c r="H327" s="462"/>
      <c r="I327" s="30">
        <f>SUM(I332:I335)</f>
        <v>0</v>
      </c>
    </row>
    <row r="328" spans="1:9" x14ac:dyDescent="0.2">
      <c r="A328" s="463" t="s">
        <v>160</v>
      </c>
      <c r="B328" s="464"/>
      <c r="C328" s="465"/>
      <c r="D328" s="58"/>
      <c r="E328" s="466"/>
      <c r="F328" s="467" t="s">
        <v>161</v>
      </c>
      <c r="G328" s="467"/>
      <c r="H328" s="467"/>
      <c r="I328" s="467" t="e">
        <f>SUM(#REF!)</f>
        <v>#REF!</v>
      </c>
    </row>
    <row r="329" spans="1:9" x14ac:dyDescent="0.2">
      <c r="A329" s="468" t="s">
        <v>152</v>
      </c>
      <c r="B329" s="469"/>
      <c r="C329" s="470"/>
      <c r="D329" s="474" t="s">
        <v>162</v>
      </c>
      <c r="E329" s="477" t="s">
        <v>163</v>
      </c>
      <c r="F329" s="480" t="s">
        <v>126</v>
      </c>
      <c r="G329" s="480" t="s">
        <v>164</v>
      </c>
      <c r="H329" s="474" t="s">
        <v>165</v>
      </c>
      <c r="I329" s="483" t="s">
        <v>166</v>
      </c>
    </row>
    <row r="330" spans="1:9" x14ac:dyDescent="0.2">
      <c r="A330" s="471"/>
      <c r="B330" s="472"/>
      <c r="C330" s="473"/>
      <c r="D330" s="475"/>
      <c r="E330" s="478"/>
      <c r="F330" s="481"/>
      <c r="G330" s="481"/>
      <c r="H330" s="475"/>
      <c r="I330" s="484"/>
    </row>
    <row r="331" spans="1:9" x14ac:dyDescent="0.2">
      <c r="A331" s="56" t="s">
        <v>167</v>
      </c>
      <c r="B331" s="486" t="s">
        <v>135</v>
      </c>
      <c r="C331" s="487"/>
      <c r="D331" s="476"/>
      <c r="E331" s="479"/>
      <c r="F331" s="482"/>
      <c r="G331" s="482"/>
      <c r="H331" s="476"/>
      <c r="I331" s="485"/>
    </row>
    <row r="332" spans="1:9" x14ac:dyDescent="0.2">
      <c r="A332" s="56"/>
      <c r="B332" s="42"/>
      <c r="C332" s="56"/>
      <c r="D332" s="54" t="s">
        <v>168</v>
      </c>
      <c r="E332" s="50" t="s">
        <v>469</v>
      </c>
      <c r="F332" s="40" t="s">
        <v>169</v>
      </c>
      <c r="G332" s="56">
        <v>1</v>
      </c>
      <c r="H332" s="52"/>
      <c r="I332" s="53">
        <f>G332*H332</f>
        <v>0</v>
      </c>
    </row>
    <row r="333" spans="1:9" x14ac:dyDescent="0.2">
      <c r="A333" s="56"/>
      <c r="B333" s="42"/>
      <c r="C333" s="56"/>
      <c r="D333" s="54" t="s">
        <v>170</v>
      </c>
      <c r="E333" s="50" t="s">
        <v>360</v>
      </c>
      <c r="F333" s="40" t="s">
        <v>171</v>
      </c>
      <c r="G333" s="56">
        <v>2</v>
      </c>
      <c r="H333" s="52"/>
      <c r="I333" s="53">
        <f t="shared" ref="I333" si="33">G333*H333</f>
        <v>0</v>
      </c>
    </row>
    <row r="334" spans="1:9" x14ac:dyDescent="0.2">
      <c r="A334" s="141"/>
      <c r="B334" s="144"/>
      <c r="C334" s="141"/>
      <c r="D334" s="139" t="s">
        <v>170</v>
      </c>
      <c r="E334" s="140" t="s">
        <v>207</v>
      </c>
      <c r="F334" s="141" t="s">
        <v>171</v>
      </c>
      <c r="G334" s="141">
        <v>8</v>
      </c>
      <c r="H334" s="142"/>
      <c r="I334" s="143">
        <f>G334*H334</f>
        <v>0</v>
      </c>
    </row>
    <row r="335" spans="1:9" x14ac:dyDescent="0.2">
      <c r="A335" s="141"/>
      <c r="B335" s="144"/>
      <c r="C335" s="141"/>
      <c r="D335" s="139" t="s">
        <v>170</v>
      </c>
      <c r="E335" s="140" t="s">
        <v>320</v>
      </c>
      <c r="F335" s="141" t="s">
        <v>171</v>
      </c>
      <c r="G335" s="141">
        <v>2</v>
      </c>
      <c r="H335" s="142"/>
      <c r="I335" s="143">
        <f>G335*H335</f>
        <v>0</v>
      </c>
    </row>
    <row r="337" spans="1:9" x14ac:dyDescent="0.2">
      <c r="A337" s="109">
        <v>38</v>
      </c>
      <c r="B337" s="459" t="s">
        <v>159</v>
      </c>
      <c r="C337" s="459"/>
      <c r="D337" s="460" t="s">
        <v>471</v>
      </c>
      <c r="E337" s="461"/>
      <c r="F337" s="462" t="s">
        <v>161</v>
      </c>
      <c r="G337" s="462"/>
      <c r="H337" s="462"/>
      <c r="I337" s="30">
        <f>SUM(I342:I345)</f>
        <v>0</v>
      </c>
    </row>
    <row r="338" spans="1:9" x14ac:dyDescent="0.2">
      <c r="A338" s="463" t="s">
        <v>160</v>
      </c>
      <c r="B338" s="464"/>
      <c r="C338" s="465"/>
      <c r="D338" s="58"/>
      <c r="E338" s="466"/>
      <c r="F338" s="467" t="s">
        <v>161</v>
      </c>
      <c r="G338" s="467"/>
      <c r="H338" s="467"/>
      <c r="I338" s="467" t="e">
        <f>SUM(#REF!)</f>
        <v>#REF!</v>
      </c>
    </row>
    <row r="339" spans="1:9" x14ac:dyDescent="0.2">
      <c r="A339" s="468" t="s">
        <v>152</v>
      </c>
      <c r="B339" s="469"/>
      <c r="C339" s="470"/>
      <c r="D339" s="474" t="s">
        <v>162</v>
      </c>
      <c r="E339" s="477" t="s">
        <v>163</v>
      </c>
      <c r="F339" s="480" t="s">
        <v>126</v>
      </c>
      <c r="G339" s="480" t="s">
        <v>164</v>
      </c>
      <c r="H339" s="474" t="s">
        <v>165</v>
      </c>
      <c r="I339" s="483" t="s">
        <v>166</v>
      </c>
    </row>
    <row r="340" spans="1:9" x14ac:dyDescent="0.2">
      <c r="A340" s="471"/>
      <c r="B340" s="472"/>
      <c r="C340" s="473"/>
      <c r="D340" s="475"/>
      <c r="E340" s="478"/>
      <c r="F340" s="481"/>
      <c r="G340" s="481"/>
      <c r="H340" s="475"/>
      <c r="I340" s="484"/>
    </row>
    <row r="341" spans="1:9" x14ac:dyDescent="0.2">
      <c r="A341" s="56" t="s">
        <v>167</v>
      </c>
      <c r="B341" s="486" t="s">
        <v>135</v>
      </c>
      <c r="C341" s="487"/>
      <c r="D341" s="476"/>
      <c r="E341" s="479"/>
      <c r="F341" s="482"/>
      <c r="G341" s="482"/>
      <c r="H341" s="476"/>
      <c r="I341" s="485"/>
    </row>
    <row r="342" spans="1:9" x14ac:dyDescent="0.2">
      <c r="A342" s="56"/>
      <c r="B342" s="42"/>
      <c r="C342" s="56"/>
      <c r="D342" s="54" t="s">
        <v>168</v>
      </c>
      <c r="E342" s="50" t="s">
        <v>472</v>
      </c>
      <c r="F342" s="40" t="s">
        <v>169</v>
      </c>
      <c r="G342" s="56">
        <v>1</v>
      </c>
      <c r="H342" s="52"/>
      <c r="I342" s="53">
        <f>G342*H342</f>
        <v>0</v>
      </c>
    </row>
    <row r="343" spans="1:9" x14ac:dyDescent="0.2">
      <c r="A343" s="56"/>
      <c r="B343" s="42"/>
      <c r="C343" s="56"/>
      <c r="D343" s="54" t="s">
        <v>170</v>
      </c>
      <c r="E343" s="50" t="s">
        <v>360</v>
      </c>
      <c r="F343" s="40" t="s">
        <v>171</v>
      </c>
      <c r="G343" s="56">
        <v>2</v>
      </c>
      <c r="H343" s="52"/>
      <c r="I343" s="53">
        <f t="shared" ref="I343" si="34">G343*H343</f>
        <v>0</v>
      </c>
    </row>
    <row r="344" spans="1:9" x14ac:dyDescent="0.2">
      <c r="A344" s="141"/>
      <c r="B344" s="144"/>
      <c r="C344" s="141"/>
      <c r="D344" s="139" t="s">
        <v>170</v>
      </c>
      <c r="E344" s="140" t="s">
        <v>207</v>
      </c>
      <c r="F344" s="141" t="s">
        <v>171</v>
      </c>
      <c r="G344" s="141">
        <v>8</v>
      </c>
      <c r="H344" s="142"/>
      <c r="I344" s="143">
        <f>G344*H344</f>
        <v>0</v>
      </c>
    </row>
    <row r="345" spans="1:9" x14ac:dyDescent="0.2">
      <c r="A345" s="141"/>
      <c r="B345" s="144"/>
      <c r="C345" s="141"/>
      <c r="D345" s="139" t="s">
        <v>170</v>
      </c>
      <c r="E345" s="140" t="s">
        <v>320</v>
      </c>
      <c r="F345" s="141" t="s">
        <v>171</v>
      </c>
      <c r="G345" s="141">
        <v>2</v>
      </c>
      <c r="H345" s="142"/>
      <c r="I345" s="143">
        <f>G345*H345</f>
        <v>0</v>
      </c>
    </row>
    <row r="347" spans="1:9" x14ac:dyDescent="0.2">
      <c r="A347" s="109">
        <v>39</v>
      </c>
      <c r="B347" s="459" t="s">
        <v>159</v>
      </c>
      <c r="C347" s="459"/>
      <c r="D347" s="460" t="s">
        <v>473</v>
      </c>
      <c r="E347" s="461"/>
      <c r="F347" s="462" t="s">
        <v>161</v>
      </c>
      <c r="G347" s="462"/>
      <c r="H347" s="462"/>
      <c r="I347" s="30">
        <f>SUM(I352:I355)</f>
        <v>0</v>
      </c>
    </row>
    <row r="348" spans="1:9" x14ac:dyDescent="0.2">
      <c r="A348" s="463" t="s">
        <v>160</v>
      </c>
      <c r="B348" s="464"/>
      <c r="C348" s="465"/>
      <c r="D348" s="58"/>
      <c r="E348" s="466"/>
      <c r="F348" s="467" t="s">
        <v>161</v>
      </c>
      <c r="G348" s="467"/>
      <c r="H348" s="467"/>
      <c r="I348" s="467" t="e">
        <f>SUM(#REF!)</f>
        <v>#REF!</v>
      </c>
    </row>
    <row r="349" spans="1:9" x14ac:dyDescent="0.2">
      <c r="A349" s="468" t="s">
        <v>152</v>
      </c>
      <c r="B349" s="469"/>
      <c r="C349" s="470"/>
      <c r="D349" s="474" t="s">
        <v>162</v>
      </c>
      <c r="E349" s="477" t="s">
        <v>163</v>
      </c>
      <c r="F349" s="480" t="s">
        <v>126</v>
      </c>
      <c r="G349" s="480" t="s">
        <v>164</v>
      </c>
      <c r="H349" s="474" t="s">
        <v>165</v>
      </c>
      <c r="I349" s="483" t="s">
        <v>166</v>
      </c>
    </row>
    <row r="350" spans="1:9" x14ac:dyDescent="0.2">
      <c r="A350" s="471"/>
      <c r="B350" s="472"/>
      <c r="C350" s="473"/>
      <c r="D350" s="475"/>
      <c r="E350" s="478"/>
      <c r="F350" s="481"/>
      <c r="G350" s="481"/>
      <c r="H350" s="475"/>
      <c r="I350" s="484"/>
    </row>
    <row r="351" spans="1:9" x14ac:dyDescent="0.2">
      <c r="A351" s="56" t="s">
        <v>167</v>
      </c>
      <c r="B351" s="486" t="s">
        <v>135</v>
      </c>
      <c r="C351" s="487"/>
      <c r="D351" s="476"/>
      <c r="E351" s="479"/>
      <c r="F351" s="482"/>
      <c r="G351" s="482"/>
      <c r="H351" s="476"/>
      <c r="I351" s="485"/>
    </row>
    <row r="352" spans="1:9" x14ac:dyDescent="0.2">
      <c r="A352" s="56"/>
      <c r="B352" s="42"/>
      <c r="C352" s="56"/>
      <c r="D352" s="54" t="s">
        <v>168</v>
      </c>
      <c r="E352" s="50" t="s">
        <v>474</v>
      </c>
      <c r="F352" s="40" t="s">
        <v>169</v>
      </c>
      <c r="G352" s="56">
        <v>1</v>
      </c>
      <c r="H352" s="52"/>
      <c r="I352" s="53">
        <f>G352*H352</f>
        <v>0</v>
      </c>
    </row>
    <row r="353" spans="1:9" x14ac:dyDescent="0.2">
      <c r="A353" s="56"/>
      <c r="B353" s="42"/>
      <c r="C353" s="56"/>
      <c r="D353" s="54" t="s">
        <v>170</v>
      </c>
      <c r="E353" s="50" t="s">
        <v>360</v>
      </c>
      <c r="F353" s="40" t="s">
        <v>171</v>
      </c>
      <c r="G353" s="56">
        <v>2</v>
      </c>
      <c r="H353" s="52"/>
      <c r="I353" s="53">
        <f t="shared" ref="I353" si="35">G353*H353</f>
        <v>0</v>
      </c>
    </row>
    <row r="354" spans="1:9" x14ac:dyDescent="0.2">
      <c r="A354" s="141"/>
      <c r="B354" s="144"/>
      <c r="C354" s="141"/>
      <c r="D354" s="139" t="s">
        <v>170</v>
      </c>
      <c r="E354" s="140" t="s">
        <v>207</v>
      </c>
      <c r="F354" s="141" t="s">
        <v>171</v>
      </c>
      <c r="G354" s="141">
        <v>8</v>
      </c>
      <c r="H354" s="142"/>
      <c r="I354" s="143">
        <f>G354*H354</f>
        <v>0</v>
      </c>
    </row>
    <row r="355" spans="1:9" x14ac:dyDescent="0.2">
      <c r="A355" s="141"/>
      <c r="B355" s="144"/>
      <c r="C355" s="141"/>
      <c r="D355" s="139" t="s">
        <v>170</v>
      </c>
      <c r="E355" s="140" t="s">
        <v>320</v>
      </c>
      <c r="F355" s="141" t="s">
        <v>171</v>
      </c>
      <c r="G355" s="141">
        <v>2</v>
      </c>
      <c r="H355" s="142"/>
      <c r="I355" s="143">
        <f>G355*H355</f>
        <v>0</v>
      </c>
    </row>
    <row r="357" spans="1:9" ht="24" customHeight="1" x14ac:dyDescent="0.2">
      <c r="A357" s="109">
        <v>40</v>
      </c>
      <c r="B357" s="459" t="s">
        <v>159</v>
      </c>
      <c r="C357" s="459"/>
      <c r="D357" s="460" t="s">
        <v>481</v>
      </c>
      <c r="E357" s="461"/>
      <c r="F357" s="462" t="s">
        <v>161</v>
      </c>
      <c r="G357" s="462"/>
      <c r="H357" s="462"/>
      <c r="I357" s="30">
        <f>SUM(I362:I366)</f>
        <v>0</v>
      </c>
    </row>
    <row r="358" spans="1:9" x14ac:dyDescent="0.2">
      <c r="A358" s="463" t="s">
        <v>160</v>
      </c>
      <c r="B358" s="464"/>
      <c r="C358" s="465"/>
      <c r="D358" s="58"/>
      <c r="E358" s="466"/>
      <c r="F358" s="467" t="s">
        <v>161</v>
      </c>
      <c r="G358" s="467"/>
      <c r="H358" s="467"/>
      <c r="I358" s="467" t="e">
        <f>SUM(#REF!)</f>
        <v>#REF!</v>
      </c>
    </row>
    <row r="359" spans="1:9" x14ac:dyDescent="0.2">
      <c r="A359" s="468" t="s">
        <v>152</v>
      </c>
      <c r="B359" s="469"/>
      <c r="C359" s="470"/>
      <c r="D359" s="474" t="s">
        <v>162</v>
      </c>
      <c r="E359" s="477" t="s">
        <v>163</v>
      </c>
      <c r="F359" s="480" t="s">
        <v>126</v>
      </c>
      <c r="G359" s="480" t="s">
        <v>164</v>
      </c>
      <c r="H359" s="474" t="s">
        <v>165</v>
      </c>
      <c r="I359" s="483" t="s">
        <v>166</v>
      </c>
    </row>
    <row r="360" spans="1:9" x14ac:dyDescent="0.2">
      <c r="A360" s="471"/>
      <c r="B360" s="472"/>
      <c r="C360" s="473"/>
      <c r="D360" s="475"/>
      <c r="E360" s="478"/>
      <c r="F360" s="481"/>
      <c r="G360" s="481"/>
      <c r="H360" s="475"/>
      <c r="I360" s="484"/>
    </row>
    <row r="361" spans="1:9" x14ac:dyDescent="0.2">
      <c r="A361" s="146" t="s">
        <v>167</v>
      </c>
      <c r="B361" s="486" t="s">
        <v>135</v>
      </c>
      <c r="C361" s="487"/>
      <c r="D361" s="476"/>
      <c r="E361" s="479"/>
      <c r="F361" s="482"/>
      <c r="G361" s="482"/>
      <c r="H361" s="476"/>
      <c r="I361" s="485"/>
    </row>
    <row r="362" spans="1:9" x14ac:dyDescent="0.2">
      <c r="A362" s="146"/>
      <c r="B362" s="42"/>
      <c r="C362" s="146"/>
      <c r="D362" s="54" t="s">
        <v>168</v>
      </c>
      <c r="E362" s="50" t="s">
        <v>482</v>
      </c>
      <c r="F362" s="145" t="s">
        <v>172</v>
      </c>
      <c r="G362" s="146">
        <v>1.7999999999999999E-2</v>
      </c>
      <c r="H362" s="52"/>
      <c r="I362" s="53">
        <f>G362*H362</f>
        <v>0</v>
      </c>
    </row>
    <row r="363" spans="1:9" x14ac:dyDescent="0.2">
      <c r="A363" s="146"/>
      <c r="B363" s="42"/>
      <c r="C363" s="146"/>
      <c r="D363" s="54" t="s">
        <v>168</v>
      </c>
      <c r="E363" s="50" t="s">
        <v>485</v>
      </c>
      <c r="F363" s="145" t="s">
        <v>169</v>
      </c>
      <c r="G363" s="146">
        <v>1</v>
      </c>
      <c r="H363" s="52"/>
      <c r="I363" s="53">
        <f t="shared" ref="I363" si="36">G363*H363</f>
        <v>0</v>
      </c>
    </row>
    <row r="364" spans="1:9" x14ac:dyDescent="0.2">
      <c r="A364" s="146"/>
      <c r="B364" s="149"/>
      <c r="C364" s="146"/>
      <c r="D364" s="54" t="s">
        <v>170</v>
      </c>
      <c r="E364" s="50" t="s">
        <v>206</v>
      </c>
      <c r="F364" s="145" t="s">
        <v>171</v>
      </c>
      <c r="G364" s="146">
        <v>0.22500000000000001</v>
      </c>
      <c r="H364" s="52"/>
      <c r="I364" s="53">
        <f t="shared" ref="I364:I366" si="37">G364*H364</f>
        <v>0</v>
      </c>
    </row>
    <row r="365" spans="1:9" x14ac:dyDescent="0.2">
      <c r="A365" s="146"/>
      <c r="B365" s="149"/>
      <c r="C365" s="146"/>
      <c r="D365" s="54" t="s">
        <v>170</v>
      </c>
      <c r="E365" s="150" t="s">
        <v>207</v>
      </c>
      <c r="F365" s="151" t="s">
        <v>171</v>
      </c>
      <c r="G365" s="151">
        <v>0.22500000000000001</v>
      </c>
      <c r="H365" s="130"/>
      <c r="I365" s="53">
        <f t="shared" si="37"/>
        <v>0</v>
      </c>
    </row>
    <row r="366" spans="1:9" x14ac:dyDescent="0.2">
      <c r="A366" s="146"/>
      <c r="B366" s="149"/>
      <c r="C366" s="146"/>
      <c r="D366" s="54" t="s">
        <v>170</v>
      </c>
      <c r="E366" s="345" t="s">
        <v>483</v>
      </c>
      <c r="F366" s="145" t="s">
        <v>171</v>
      </c>
      <c r="G366" s="146">
        <v>0.22500000000000001</v>
      </c>
      <c r="H366" s="52"/>
      <c r="I366" s="53">
        <f t="shared" si="37"/>
        <v>0</v>
      </c>
    </row>
    <row r="368" spans="1:9" ht="24" customHeight="1" x14ac:dyDescent="0.2">
      <c r="A368" s="109">
        <v>41</v>
      </c>
      <c r="B368" s="459" t="s">
        <v>159</v>
      </c>
      <c r="C368" s="459"/>
      <c r="D368" s="460" t="s">
        <v>487</v>
      </c>
      <c r="E368" s="461"/>
      <c r="F368" s="462" t="s">
        <v>161</v>
      </c>
      <c r="G368" s="462"/>
      <c r="H368" s="462"/>
      <c r="I368" s="30">
        <f>SUM(I373:I375)</f>
        <v>0</v>
      </c>
    </row>
    <row r="369" spans="1:9" x14ac:dyDescent="0.2">
      <c r="A369" s="463" t="s">
        <v>160</v>
      </c>
      <c r="B369" s="464"/>
      <c r="C369" s="465"/>
      <c r="D369" s="58"/>
      <c r="E369" s="466"/>
      <c r="F369" s="467" t="s">
        <v>161</v>
      </c>
      <c r="G369" s="467"/>
      <c r="H369" s="467"/>
      <c r="I369" s="467" t="e">
        <f>SUM(#REF!)</f>
        <v>#REF!</v>
      </c>
    </row>
    <row r="370" spans="1:9" x14ac:dyDescent="0.2">
      <c r="A370" s="468" t="s">
        <v>152</v>
      </c>
      <c r="B370" s="469"/>
      <c r="C370" s="470"/>
      <c r="D370" s="474" t="s">
        <v>162</v>
      </c>
      <c r="E370" s="477" t="s">
        <v>163</v>
      </c>
      <c r="F370" s="480" t="s">
        <v>126</v>
      </c>
      <c r="G370" s="480" t="s">
        <v>164</v>
      </c>
      <c r="H370" s="474" t="s">
        <v>165</v>
      </c>
      <c r="I370" s="483" t="s">
        <v>166</v>
      </c>
    </row>
    <row r="371" spans="1:9" x14ac:dyDescent="0.2">
      <c r="A371" s="471"/>
      <c r="B371" s="472"/>
      <c r="C371" s="473"/>
      <c r="D371" s="475"/>
      <c r="E371" s="478"/>
      <c r="F371" s="481"/>
      <c r="G371" s="481"/>
      <c r="H371" s="475"/>
      <c r="I371" s="484"/>
    </row>
    <row r="372" spans="1:9" x14ac:dyDescent="0.2">
      <c r="A372" s="146" t="s">
        <v>167</v>
      </c>
      <c r="B372" s="486" t="s">
        <v>135</v>
      </c>
      <c r="C372" s="487"/>
      <c r="D372" s="476"/>
      <c r="E372" s="479"/>
      <c r="F372" s="482"/>
      <c r="G372" s="482"/>
      <c r="H372" s="476"/>
      <c r="I372" s="485"/>
    </row>
    <row r="373" spans="1:9" x14ac:dyDescent="0.2">
      <c r="A373" s="146"/>
      <c r="B373" s="42"/>
      <c r="C373" s="146"/>
      <c r="D373" s="54" t="s">
        <v>168</v>
      </c>
      <c r="E373" s="50" t="s">
        <v>485</v>
      </c>
      <c r="F373" s="145" t="s">
        <v>169</v>
      </c>
      <c r="G373" s="146">
        <v>1</v>
      </c>
      <c r="H373" s="52"/>
      <c r="I373" s="53">
        <f t="shared" ref="I373" si="38">G373*H373</f>
        <v>0</v>
      </c>
    </row>
    <row r="374" spans="1:9" x14ac:dyDescent="0.2">
      <c r="A374" s="146"/>
      <c r="B374" s="149"/>
      <c r="C374" s="146"/>
      <c r="D374" s="54" t="s">
        <v>170</v>
      </c>
      <c r="E374" s="50" t="s">
        <v>484</v>
      </c>
      <c r="F374" s="145" t="s">
        <v>171</v>
      </c>
      <c r="G374" s="146">
        <v>0.27200000000000002</v>
      </c>
      <c r="H374" s="52"/>
      <c r="I374" s="53">
        <f t="shared" ref="I374:I375" si="39">G374*H374</f>
        <v>0</v>
      </c>
    </row>
    <row r="375" spans="1:9" x14ac:dyDescent="0.2">
      <c r="A375" s="146"/>
      <c r="B375" s="149"/>
      <c r="C375" s="146"/>
      <c r="D375" s="54" t="s">
        <v>170</v>
      </c>
      <c r="E375" s="150" t="s">
        <v>360</v>
      </c>
      <c r="F375" s="151" t="s">
        <v>171</v>
      </c>
      <c r="G375" s="151">
        <v>0.27200000000000002</v>
      </c>
      <c r="H375" s="130"/>
      <c r="I375" s="53">
        <f t="shared" si="39"/>
        <v>0</v>
      </c>
    </row>
    <row r="377" spans="1:9" x14ac:dyDescent="0.2">
      <c r="A377" s="109">
        <v>42</v>
      </c>
      <c r="B377" s="459" t="s">
        <v>159</v>
      </c>
      <c r="C377" s="459"/>
      <c r="D377" s="460" t="s">
        <v>490</v>
      </c>
      <c r="E377" s="461"/>
      <c r="F377" s="462" t="s">
        <v>161</v>
      </c>
      <c r="G377" s="462"/>
      <c r="H377" s="462"/>
      <c r="I377" s="30">
        <f>SUM(I382:I384)</f>
        <v>0</v>
      </c>
    </row>
    <row r="378" spans="1:9" x14ac:dyDescent="0.2">
      <c r="A378" s="463" t="s">
        <v>160</v>
      </c>
      <c r="B378" s="464"/>
      <c r="C378" s="465"/>
      <c r="D378" s="58"/>
      <c r="E378" s="466"/>
      <c r="F378" s="467" t="s">
        <v>161</v>
      </c>
      <c r="G378" s="467"/>
      <c r="H378" s="467"/>
      <c r="I378" s="467" t="e">
        <f>SUM(#REF!)</f>
        <v>#REF!</v>
      </c>
    </row>
    <row r="379" spans="1:9" x14ac:dyDescent="0.2">
      <c r="A379" s="468" t="s">
        <v>152</v>
      </c>
      <c r="B379" s="469"/>
      <c r="C379" s="470"/>
      <c r="D379" s="474" t="s">
        <v>162</v>
      </c>
      <c r="E379" s="477" t="s">
        <v>163</v>
      </c>
      <c r="F379" s="480" t="s">
        <v>126</v>
      </c>
      <c r="G379" s="480" t="s">
        <v>164</v>
      </c>
      <c r="H379" s="474" t="s">
        <v>165</v>
      </c>
      <c r="I379" s="483" t="s">
        <v>166</v>
      </c>
    </row>
    <row r="380" spans="1:9" x14ac:dyDescent="0.2">
      <c r="A380" s="471"/>
      <c r="B380" s="472"/>
      <c r="C380" s="473"/>
      <c r="D380" s="475"/>
      <c r="E380" s="478"/>
      <c r="F380" s="481"/>
      <c r="G380" s="481"/>
      <c r="H380" s="475"/>
      <c r="I380" s="484"/>
    </row>
    <row r="381" spans="1:9" x14ac:dyDescent="0.2">
      <c r="A381" s="148" t="s">
        <v>167</v>
      </c>
      <c r="B381" s="486" t="s">
        <v>135</v>
      </c>
      <c r="C381" s="487"/>
      <c r="D381" s="476"/>
      <c r="E381" s="479"/>
      <c r="F381" s="482"/>
      <c r="G381" s="482"/>
      <c r="H381" s="476"/>
      <c r="I381" s="485"/>
    </row>
    <row r="382" spans="1:9" x14ac:dyDescent="0.2">
      <c r="A382" s="148"/>
      <c r="B382" s="42"/>
      <c r="C382" s="148"/>
      <c r="D382" s="54" t="s">
        <v>168</v>
      </c>
      <c r="E382" s="50" t="s">
        <v>489</v>
      </c>
      <c r="F382" s="147" t="s">
        <v>169</v>
      </c>
      <c r="G382" s="148">
        <v>1</v>
      </c>
      <c r="H382" s="52"/>
      <c r="I382" s="53">
        <f t="shared" ref="I382:I384" si="40">G382*H382</f>
        <v>0</v>
      </c>
    </row>
    <row r="383" spans="1:9" x14ac:dyDescent="0.2">
      <c r="A383" s="148"/>
      <c r="B383" s="149"/>
      <c r="C383" s="148"/>
      <c r="D383" s="54" t="s">
        <v>170</v>
      </c>
      <c r="E383" s="50" t="s">
        <v>484</v>
      </c>
      <c r="F383" s="147" t="s">
        <v>171</v>
      </c>
      <c r="G383" s="148">
        <v>0.27200000000000002</v>
      </c>
      <c r="H383" s="52"/>
      <c r="I383" s="53">
        <f t="shared" si="40"/>
        <v>0</v>
      </c>
    </row>
    <row r="384" spans="1:9" x14ac:dyDescent="0.2">
      <c r="A384" s="148"/>
      <c r="B384" s="149"/>
      <c r="C384" s="148"/>
      <c r="D384" s="54" t="s">
        <v>170</v>
      </c>
      <c r="E384" s="150" t="s">
        <v>360</v>
      </c>
      <c r="F384" s="151" t="s">
        <v>171</v>
      </c>
      <c r="G384" s="151">
        <v>0.27200000000000002</v>
      </c>
      <c r="H384" s="130"/>
      <c r="I384" s="53">
        <f t="shared" si="40"/>
        <v>0</v>
      </c>
    </row>
    <row r="387" spans="1:12" s="268" customFormat="1" ht="12" customHeight="1" thickBot="1" x14ac:dyDescent="0.25">
      <c r="A387" s="339"/>
      <c r="B387" s="339"/>
      <c r="C387" s="339"/>
      <c r="D387" s="340"/>
      <c r="E387" s="341"/>
      <c r="F387" s="342"/>
      <c r="G387" s="342"/>
      <c r="H387" s="342"/>
      <c r="I387" s="342"/>
      <c r="J387" s="342"/>
      <c r="K387" s="342"/>
      <c r="L387" s="342"/>
    </row>
    <row r="388" spans="1:12" s="211" customFormat="1" ht="30" customHeight="1" thickBot="1" x14ac:dyDescent="0.25">
      <c r="A388" s="221"/>
      <c r="B388" s="222" t="s">
        <v>511</v>
      </c>
      <c r="C388" s="455"/>
      <c r="D388" s="455"/>
      <c r="E388" s="455"/>
      <c r="F388" s="223"/>
      <c r="G388" s="224" t="s">
        <v>512</v>
      </c>
      <c r="H388" s="454"/>
      <c r="I388" s="454"/>
      <c r="J388" s="225"/>
    </row>
    <row r="389" spans="1:12" s="211" customFormat="1" ht="30" customHeight="1" thickBot="1" x14ac:dyDescent="0.25">
      <c r="A389" s="221"/>
      <c r="B389" s="222" t="s">
        <v>513</v>
      </c>
      <c r="C389" s="456"/>
      <c r="D389" s="456"/>
      <c r="E389" s="456"/>
      <c r="F389" s="223"/>
      <c r="G389" s="224"/>
      <c r="H389" s="226"/>
      <c r="I389" s="226"/>
      <c r="J389" s="227"/>
    </row>
    <row r="390" spans="1:12" s="211" customFormat="1" ht="30" customHeight="1" thickBot="1" x14ac:dyDescent="0.25">
      <c r="A390" s="221"/>
      <c r="B390" s="224" t="s">
        <v>514</v>
      </c>
      <c r="C390" s="457"/>
      <c r="D390" s="457"/>
      <c r="E390" s="457"/>
      <c r="F390" s="223"/>
      <c r="G390" s="224" t="s">
        <v>515</v>
      </c>
      <c r="H390" s="454"/>
      <c r="I390" s="454"/>
      <c r="J390" s="227"/>
    </row>
    <row r="391" spans="1:12" s="211" customFormat="1" ht="15" customHeight="1" x14ac:dyDescent="0.2">
      <c r="A391" s="221"/>
      <c r="B391" s="221"/>
      <c r="C391" s="227"/>
      <c r="D391" s="227"/>
      <c r="E391" s="227"/>
      <c r="F391" s="227"/>
      <c r="G391" s="227"/>
      <c r="H391" s="227"/>
      <c r="I391" s="227"/>
      <c r="J391" s="227"/>
    </row>
    <row r="392" spans="1:12" s="211" customFormat="1" ht="129.94999999999999" customHeight="1" x14ac:dyDescent="0.2">
      <c r="A392" s="423" t="s">
        <v>516</v>
      </c>
      <c r="B392" s="424"/>
      <c r="C392" s="424"/>
      <c r="D392" s="424"/>
      <c r="E392" s="424"/>
      <c r="F392" s="424"/>
      <c r="G392" s="424"/>
      <c r="H392" s="424"/>
      <c r="I392" s="424"/>
      <c r="J392" s="373"/>
    </row>
  </sheetData>
  <sheetProtection algorithmName="SHA-512" hashValue="FPBTCOhoM6UXdgosOir7GDHhwobRw5YGqANuH+mG+kwJKl3fehSloBeJ+lE+b6YjxBtHqhQAjqQpNnUwG5hNfQ==" saltValue="AgCYmGVjOiLdJQaDDu1Mng==" spinCount="100000" sheet="1" objects="1" scenarios="1"/>
  <protectedRanges>
    <protectedRange sqref="H85:H86 H93:H94" name="Intervalo13"/>
    <protectedRange sqref="A342:C345 H382:H384 H342:H345 A352:C355 H373:H375 H352:H355 H362:H366 A382:C384 A362:C366 A373:C375" name="Intervalo12"/>
    <protectedRange sqref="A312:C315 H332:H335 H312:H315 A322:C325 A332:C335 H322:H325" name="Intervalo11"/>
    <protectedRange sqref="A282:C287 H300:H305 H282:H287 A293:C293 A300:C305 H293" name="Intervalo10"/>
    <protectedRange sqref="A253:C254 H271:H276 H253:H254 A261:C264 H261:H264 A271:C276" name="Intervalo9"/>
    <protectedRange sqref="A229:C230 H245:H246 H229:H230 A237:C238 A245:C246 H237:H238" name="Intervalo8"/>
    <protectedRange sqref="A213:C214 H221:H222 H213:H214 A221:C222" name="Intervalo7"/>
    <protectedRange sqref="A197:C198 H197:H198 H205:H206 A205:C206" name="Intervalo6"/>
    <protectedRange sqref="A173:C174 H189:H190 H173:H174 H181:H182 A181:C182 A189:C190" name="Intervalo5"/>
    <protectedRange sqref="A149:C150 H165:H166 H149:H150 A157:C158 A165:C166 H157:H158" name="Intervalo4"/>
    <protectedRange sqref="A125:C126 H141:H142 H125:H126 A133:C134 A141:C142 H133:H134" name="Intervalo3"/>
    <protectedRange sqref="A23:C31 H23:H31 H77:H78 A37:C38 H37:H38 A77:C78 A45:C46 A69:C70 H45:H46 A53:C54 H69:H70 H53:H54 A61:C62 H61:H62" name="Intervalo1"/>
    <protectedRange sqref="A101:C102 H117:H118 H101:H102 A109:C110 A117:C118 H109:H110" name="Intervalo2"/>
  </protectedRanges>
  <mergeCells count="557">
    <mergeCell ref="A10:I10"/>
    <mergeCell ref="B368:C368"/>
    <mergeCell ref="D368:E368"/>
    <mergeCell ref="F368:H368"/>
    <mergeCell ref="A369:C369"/>
    <mergeCell ref="E369:I369"/>
    <mergeCell ref="A370:C371"/>
    <mergeCell ref="D370:D372"/>
    <mergeCell ref="E370:E372"/>
    <mergeCell ref="F370:F372"/>
    <mergeCell ref="G370:G372"/>
    <mergeCell ref="H370:H372"/>
    <mergeCell ref="I370:I372"/>
    <mergeCell ref="B372:C372"/>
    <mergeCell ref="B357:C357"/>
    <mergeCell ref="D357:E357"/>
    <mergeCell ref="F357:H357"/>
    <mergeCell ref="A358:C358"/>
    <mergeCell ref="E358:I358"/>
    <mergeCell ref="A359:C360"/>
    <mergeCell ref="D359:D361"/>
    <mergeCell ref="E359:E361"/>
    <mergeCell ref="F359:F361"/>
    <mergeCell ref="G359:G361"/>
    <mergeCell ref="H359:H361"/>
    <mergeCell ref="I359:I361"/>
    <mergeCell ref="B361:C361"/>
    <mergeCell ref="B347:C347"/>
    <mergeCell ref="D347:E347"/>
    <mergeCell ref="F347:H347"/>
    <mergeCell ref="A348:C348"/>
    <mergeCell ref="E348:I348"/>
    <mergeCell ref="A349:C350"/>
    <mergeCell ref="D349:D351"/>
    <mergeCell ref="E349:E351"/>
    <mergeCell ref="F349:F351"/>
    <mergeCell ref="G349:G351"/>
    <mergeCell ref="H349:H351"/>
    <mergeCell ref="I349:I351"/>
    <mergeCell ref="B351:C351"/>
    <mergeCell ref="A339:C340"/>
    <mergeCell ref="D339:D341"/>
    <mergeCell ref="E339:E341"/>
    <mergeCell ref="F339:F341"/>
    <mergeCell ref="G339:G341"/>
    <mergeCell ref="H339:H341"/>
    <mergeCell ref="I339:I341"/>
    <mergeCell ref="B341:C341"/>
    <mergeCell ref="B337:C337"/>
    <mergeCell ref="D337:E337"/>
    <mergeCell ref="F337:H337"/>
    <mergeCell ref="A338:C338"/>
    <mergeCell ref="E338:I338"/>
    <mergeCell ref="B327:C327"/>
    <mergeCell ref="D327:E327"/>
    <mergeCell ref="F327:H327"/>
    <mergeCell ref="A328:C328"/>
    <mergeCell ref="E328:I328"/>
    <mergeCell ref="A329:C330"/>
    <mergeCell ref="D329:D331"/>
    <mergeCell ref="E329:E331"/>
    <mergeCell ref="F329:F331"/>
    <mergeCell ref="G329:G331"/>
    <mergeCell ref="H329:H331"/>
    <mergeCell ref="I329:I331"/>
    <mergeCell ref="B331:C331"/>
    <mergeCell ref="A318:C318"/>
    <mergeCell ref="E318:I318"/>
    <mergeCell ref="A319:C320"/>
    <mergeCell ref="D319:D321"/>
    <mergeCell ref="E319:E321"/>
    <mergeCell ref="F319:F321"/>
    <mergeCell ref="G319:G321"/>
    <mergeCell ref="H319:H321"/>
    <mergeCell ref="I319:I321"/>
    <mergeCell ref="B321:C321"/>
    <mergeCell ref="B317:C317"/>
    <mergeCell ref="D317:E317"/>
    <mergeCell ref="F317:H317"/>
    <mergeCell ref="B256:C256"/>
    <mergeCell ref="D256:E256"/>
    <mergeCell ref="A290:C291"/>
    <mergeCell ref="D290:D292"/>
    <mergeCell ref="E290:E292"/>
    <mergeCell ref="F290:F292"/>
    <mergeCell ref="G290:G292"/>
    <mergeCell ref="H290:H292"/>
    <mergeCell ref="B292:C292"/>
    <mergeCell ref="B288:C288"/>
    <mergeCell ref="A289:C289"/>
    <mergeCell ref="F288:H288"/>
    <mergeCell ref="A250:C251"/>
    <mergeCell ref="D250:D252"/>
    <mergeCell ref="E250:E252"/>
    <mergeCell ref="F250:F252"/>
    <mergeCell ref="G250:G252"/>
    <mergeCell ref="H250:H252"/>
    <mergeCell ref="I250:I252"/>
    <mergeCell ref="B252:C252"/>
    <mergeCell ref="B248:C248"/>
    <mergeCell ref="D248:E248"/>
    <mergeCell ref="F248:H248"/>
    <mergeCell ref="A249:C249"/>
    <mergeCell ref="E249:I249"/>
    <mergeCell ref="E241:I241"/>
    <mergeCell ref="A242:C243"/>
    <mergeCell ref="D242:D244"/>
    <mergeCell ref="E242:E244"/>
    <mergeCell ref="F242:F244"/>
    <mergeCell ref="G242:G244"/>
    <mergeCell ref="H242:H244"/>
    <mergeCell ref="I242:I244"/>
    <mergeCell ref="B244:C244"/>
    <mergeCell ref="B208:C208"/>
    <mergeCell ref="D208:E208"/>
    <mergeCell ref="F208:H208"/>
    <mergeCell ref="A209:C209"/>
    <mergeCell ref="E209:I209"/>
    <mergeCell ref="A210:C211"/>
    <mergeCell ref="D210:D212"/>
    <mergeCell ref="E210:E212"/>
    <mergeCell ref="F210:F212"/>
    <mergeCell ref="G210:G212"/>
    <mergeCell ref="H210:H212"/>
    <mergeCell ref="I210:I212"/>
    <mergeCell ref="B212:C212"/>
    <mergeCell ref="B152:C152"/>
    <mergeCell ref="D152:E152"/>
    <mergeCell ref="F152:H152"/>
    <mergeCell ref="A153:C153"/>
    <mergeCell ref="E153:I153"/>
    <mergeCell ref="A154:C155"/>
    <mergeCell ref="D154:D156"/>
    <mergeCell ref="E154:E156"/>
    <mergeCell ref="F154:F156"/>
    <mergeCell ref="G154:G156"/>
    <mergeCell ref="H154:H156"/>
    <mergeCell ref="I154:I156"/>
    <mergeCell ref="B156:C156"/>
    <mergeCell ref="B96:C96"/>
    <mergeCell ref="D96:E96"/>
    <mergeCell ref="F96:H96"/>
    <mergeCell ref="B104:C104"/>
    <mergeCell ref="D104:E104"/>
    <mergeCell ref="F104:H104"/>
    <mergeCell ref="A97:C97"/>
    <mergeCell ref="E97:I97"/>
    <mergeCell ref="A98:C99"/>
    <mergeCell ref="D98:D100"/>
    <mergeCell ref="E98:E100"/>
    <mergeCell ref="F98:F100"/>
    <mergeCell ref="G98:G100"/>
    <mergeCell ref="H98:H100"/>
    <mergeCell ref="I98:I100"/>
    <mergeCell ref="B100:C100"/>
    <mergeCell ref="A74:C75"/>
    <mergeCell ref="D74:D76"/>
    <mergeCell ref="E74:E76"/>
    <mergeCell ref="F74:F76"/>
    <mergeCell ref="G74:G76"/>
    <mergeCell ref="H74:H76"/>
    <mergeCell ref="I74:I76"/>
    <mergeCell ref="B76:C76"/>
    <mergeCell ref="B68:C68"/>
    <mergeCell ref="D72:E72"/>
    <mergeCell ref="F72:H72"/>
    <mergeCell ref="A73:C73"/>
    <mergeCell ref="E73:I73"/>
    <mergeCell ref="B72:C72"/>
    <mergeCell ref="I42:I44"/>
    <mergeCell ref="B44:C44"/>
    <mergeCell ref="B64:C64"/>
    <mergeCell ref="D64:E64"/>
    <mergeCell ref="F64:H64"/>
    <mergeCell ref="A65:C65"/>
    <mergeCell ref="E65:I65"/>
    <mergeCell ref="B48:C48"/>
    <mergeCell ref="D48:E48"/>
    <mergeCell ref="F48:H48"/>
    <mergeCell ref="A49:C49"/>
    <mergeCell ref="E49:I49"/>
    <mergeCell ref="A50:C51"/>
    <mergeCell ref="D50:D52"/>
    <mergeCell ref="E50:E52"/>
    <mergeCell ref="F50:F52"/>
    <mergeCell ref="G50:G52"/>
    <mergeCell ref="H258:H260"/>
    <mergeCell ref="I258:I260"/>
    <mergeCell ref="B260:C260"/>
    <mergeCell ref="B40:C40"/>
    <mergeCell ref="D40:E40"/>
    <mergeCell ref="F40:H40"/>
    <mergeCell ref="D33:E33"/>
    <mergeCell ref="A35:C35"/>
    <mergeCell ref="A34:C34"/>
    <mergeCell ref="B33:C33"/>
    <mergeCell ref="F33:H33"/>
    <mergeCell ref="F34:H34"/>
    <mergeCell ref="D35:D36"/>
    <mergeCell ref="E35:E36"/>
    <mergeCell ref="F35:F36"/>
    <mergeCell ref="G35:G36"/>
    <mergeCell ref="H35:H36"/>
    <mergeCell ref="I35:I36"/>
    <mergeCell ref="A41:C41"/>
    <mergeCell ref="E41:I41"/>
    <mergeCell ref="A42:C43"/>
    <mergeCell ref="D42:D44"/>
    <mergeCell ref="E42:E44"/>
    <mergeCell ref="F42:F44"/>
    <mergeCell ref="I58:I60"/>
    <mergeCell ref="B60:C60"/>
    <mergeCell ref="A1:I1"/>
    <mergeCell ref="A2:I2"/>
    <mergeCell ref="A3:I3"/>
    <mergeCell ref="A4:I4"/>
    <mergeCell ref="A5:I5"/>
    <mergeCell ref="B18:C18"/>
    <mergeCell ref="D18:E18"/>
    <mergeCell ref="F18:H18"/>
    <mergeCell ref="A19:C19"/>
    <mergeCell ref="E19:I19"/>
    <mergeCell ref="A20:C21"/>
    <mergeCell ref="D20:D22"/>
    <mergeCell ref="E20:E22"/>
    <mergeCell ref="F20:F22"/>
    <mergeCell ref="G20:G22"/>
    <mergeCell ref="H20:H22"/>
    <mergeCell ref="I20:I22"/>
    <mergeCell ref="B22:C22"/>
    <mergeCell ref="B7:C7"/>
    <mergeCell ref="A9:I9"/>
    <mergeCell ref="G42:G44"/>
    <mergeCell ref="H42:H44"/>
    <mergeCell ref="H50:H52"/>
    <mergeCell ref="I50:I52"/>
    <mergeCell ref="B52:C52"/>
    <mergeCell ref="B80:C80"/>
    <mergeCell ref="D80:E80"/>
    <mergeCell ref="F80:H80"/>
    <mergeCell ref="A66:C67"/>
    <mergeCell ref="D66:D68"/>
    <mergeCell ref="E66:E68"/>
    <mergeCell ref="F66:F68"/>
    <mergeCell ref="G66:G68"/>
    <mergeCell ref="H66:H68"/>
    <mergeCell ref="I66:I68"/>
    <mergeCell ref="B56:C56"/>
    <mergeCell ref="D56:E56"/>
    <mergeCell ref="F56:H56"/>
    <mergeCell ref="A57:C57"/>
    <mergeCell ref="E57:I57"/>
    <mergeCell ref="A58:C59"/>
    <mergeCell ref="D58:D60"/>
    <mergeCell ref="E58:E60"/>
    <mergeCell ref="F58:F60"/>
    <mergeCell ref="G58:G60"/>
    <mergeCell ref="H58:H60"/>
    <mergeCell ref="A81:C81"/>
    <mergeCell ref="E81:I81"/>
    <mergeCell ref="B88:C88"/>
    <mergeCell ref="D88:E88"/>
    <mergeCell ref="F88:H88"/>
    <mergeCell ref="A89:C89"/>
    <mergeCell ref="E89:I89"/>
    <mergeCell ref="A90:C91"/>
    <mergeCell ref="D90:D92"/>
    <mergeCell ref="E90:E92"/>
    <mergeCell ref="F90:F92"/>
    <mergeCell ref="G90:G92"/>
    <mergeCell ref="H90:H92"/>
    <mergeCell ref="I90:I92"/>
    <mergeCell ref="B92:C92"/>
    <mergeCell ref="F82:F84"/>
    <mergeCell ref="G82:G84"/>
    <mergeCell ref="H82:H84"/>
    <mergeCell ref="I82:I84"/>
    <mergeCell ref="B84:C84"/>
    <mergeCell ref="A82:C83"/>
    <mergeCell ref="D82:D84"/>
    <mergeCell ref="E82:E84"/>
    <mergeCell ref="A105:C105"/>
    <mergeCell ref="E105:I105"/>
    <mergeCell ref="A106:C107"/>
    <mergeCell ref="D106:D108"/>
    <mergeCell ref="E106:E108"/>
    <mergeCell ref="F106:F108"/>
    <mergeCell ref="G106:G108"/>
    <mergeCell ref="H106:H108"/>
    <mergeCell ref="I106:I108"/>
    <mergeCell ref="B108:C108"/>
    <mergeCell ref="B116:C116"/>
    <mergeCell ref="B112:C112"/>
    <mergeCell ref="D112:E112"/>
    <mergeCell ref="F112:H112"/>
    <mergeCell ref="A113:C113"/>
    <mergeCell ref="E113:I113"/>
    <mergeCell ref="A114:C115"/>
    <mergeCell ref="D114:D116"/>
    <mergeCell ref="E114:E116"/>
    <mergeCell ref="F114:F116"/>
    <mergeCell ref="G114:G116"/>
    <mergeCell ref="H114:H116"/>
    <mergeCell ref="I114:I116"/>
    <mergeCell ref="B120:C120"/>
    <mergeCell ref="D120:E120"/>
    <mergeCell ref="F120:H120"/>
    <mergeCell ref="A121:C121"/>
    <mergeCell ref="E121:I121"/>
    <mergeCell ref="A122:C123"/>
    <mergeCell ref="D122:D124"/>
    <mergeCell ref="E122:E124"/>
    <mergeCell ref="F122:F124"/>
    <mergeCell ref="G122:G124"/>
    <mergeCell ref="H122:H124"/>
    <mergeCell ref="I122:I124"/>
    <mergeCell ref="B124:C124"/>
    <mergeCell ref="I130:I132"/>
    <mergeCell ref="B132:C132"/>
    <mergeCell ref="B136:C136"/>
    <mergeCell ref="D136:E136"/>
    <mergeCell ref="F136:H136"/>
    <mergeCell ref="B128:C128"/>
    <mergeCell ref="D128:E128"/>
    <mergeCell ref="F128:H128"/>
    <mergeCell ref="A129:C129"/>
    <mergeCell ref="A130:C131"/>
    <mergeCell ref="D130:D132"/>
    <mergeCell ref="E130:E132"/>
    <mergeCell ref="F130:F132"/>
    <mergeCell ref="G130:G132"/>
    <mergeCell ref="H130:H132"/>
    <mergeCell ref="A137:C137"/>
    <mergeCell ref="E137:I137"/>
    <mergeCell ref="A138:C139"/>
    <mergeCell ref="D138:D140"/>
    <mergeCell ref="E138:E140"/>
    <mergeCell ref="F138:F140"/>
    <mergeCell ref="G138:G140"/>
    <mergeCell ref="H138:H140"/>
    <mergeCell ref="I138:I140"/>
    <mergeCell ref="B140:C140"/>
    <mergeCell ref="A146:C147"/>
    <mergeCell ref="D146:D148"/>
    <mergeCell ref="E146:E148"/>
    <mergeCell ref="F146:F148"/>
    <mergeCell ref="G146:G148"/>
    <mergeCell ref="H146:H148"/>
    <mergeCell ref="I146:I148"/>
    <mergeCell ref="B148:C148"/>
    <mergeCell ref="B144:C144"/>
    <mergeCell ref="D144:E144"/>
    <mergeCell ref="F144:H144"/>
    <mergeCell ref="A145:C145"/>
    <mergeCell ref="E145:I145"/>
    <mergeCell ref="A162:C163"/>
    <mergeCell ref="D162:D164"/>
    <mergeCell ref="E162:E164"/>
    <mergeCell ref="F162:F164"/>
    <mergeCell ref="G162:G164"/>
    <mergeCell ref="H162:H164"/>
    <mergeCell ref="I162:I164"/>
    <mergeCell ref="B164:C164"/>
    <mergeCell ref="B160:C160"/>
    <mergeCell ref="D160:E160"/>
    <mergeCell ref="F160:H160"/>
    <mergeCell ref="A161:C161"/>
    <mergeCell ref="E161:I161"/>
    <mergeCell ref="B168:C168"/>
    <mergeCell ref="D168:E168"/>
    <mergeCell ref="F168:H168"/>
    <mergeCell ref="A169:C169"/>
    <mergeCell ref="E169:I169"/>
    <mergeCell ref="A170:C171"/>
    <mergeCell ref="D170:D172"/>
    <mergeCell ref="E170:E172"/>
    <mergeCell ref="F170:F172"/>
    <mergeCell ref="G170:G172"/>
    <mergeCell ref="H170:H172"/>
    <mergeCell ref="I170:I172"/>
    <mergeCell ref="B172:C172"/>
    <mergeCell ref="A178:C179"/>
    <mergeCell ref="D178:D180"/>
    <mergeCell ref="E178:E180"/>
    <mergeCell ref="F178:F180"/>
    <mergeCell ref="G178:G180"/>
    <mergeCell ref="H178:H180"/>
    <mergeCell ref="I178:I180"/>
    <mergeCell ref="B180:C180"/>
    <mergeCell ref="B176:C176"/>
    <mergeCell ref="D176:E176"/>
    <mergeCell ref="F176:H176"/>
    <mergeCell ref="A177:C177"/>
    <mergeCell ref="E177:I177"/>
    <mergeCell ref="B184:C184"/>
    <mergeCell ref="D184:E184"/>
    <mergeCell ref="F184:H184"/>
    <mergeCell ref="A185:C185"/>
    <mergeCell ref="E185:I185"/>
    <mergeCell ref="A186:C187"/>
    <mergeCell ref="D186:D188"/>
    <mergeCell ref="E186:E188"/>
    <mergeCell ref="F186:F188"/>
    <mergeCell ref="G186:G188"/>
    <mergeCell ref="H186:H188"/>
    <mergeCell ref="I186:I188"/>
    <mergeCell ref="B188:C188"/>
    <mergeCell ref="A194:C195"/>
    <mergeCell ref="D194:D196"/>
    <mergeCell ref="E194:E196"/>
    <mergeCell ref="F194:F196"/>
    <mergeCell ref="G194:G196"/>
    <mergeCell ref="H194:H196"/>
    <mergeCell ref="I194:I196"/>
    <mergeCell ref="B196:C196"/>
    <mergeCell ref="B192:C192"/>
    <mergeCell ref="D192:E192"/>
    <mergeCell ref="F192:H192"/>
    <mergeCell ref="A193:C193"/>
    <mergeCell ref="E193:I193"/>
    <mergeCell ref="B200:C200"/>
    <mergeCell ref="D200:E200"/>
    <mergeCell ref="F200:H200"/>
    <mergeCell ref="A201:C201"/>
    <mergeCell ref="E201:I201"/>
    <mergeCell ref="A202:C203"/>
    <mergeCell ref="D202:D204"/>
    <mergeCell ref="E202:E204"/>
    <mergeCell ref="F202:F204"/>
    <mergeCell ref="G202:G204"/>
    <mergeCell ref="H202:H204"/>
    <mergeCell ref="I202:I204"/>
    <mergeCell ref="B204:C204"/>
    <mergeCell ref="B220:C220"/>
    <mergeCell ref="B216:C216"/>
    <mergeCell ref="D216:E216"/>
    <mergeCell ref="F216:H216"/>
    <mergeCell ref="A217:C217"/>
    <mergeCell ref="E217:I217"/>
    <mergeCell ref="A218:C219"/>
    <mergeCell ref="D218:D220"/>
    <mergeCell ref="E218:E220"/>
    <mergeCell ref="F218:F220"/>
    <mergeCell ref="G218:G220"/>
    <mergeCell ref="H218:H220"/>
    <mergeCell ref="I218:I220"/>
    <mergeCell ref="A226:C227"/>
    <mergeCell ref="D226:D228"/>
    <mergeCell ref="E226:E228"/>
    <mergeCell ref="F226:F228"/>
    <mergeCell ref="G226:G228"/>
    <mergeCell ref="H226:H228"/>
    <mergeCell ref="I226:I228"/>
    <mergeCell ref="B228:C228"/>
    <mergeCell ref="B224:C224"/>
    <mergeCell ref="D224:E224"/>
    <mergeCell ref="F224:H224"/>
    <mergeCell ref="A225:C225"/>
    <mergeCell ref="E225:I225"/>
    <mergeCell ref="B232:C232"/>
    <mergeCell ref="D232:E232"/>
    <mergeCell ref="F232:H232"/>
    <mergeCell ref="A233:C233"/>
    <mergeCell ref="E233:I233"/>
    <mergeCell ref="A234:C235"/>
    <mergeCell ref="D234:D236"/>
    <mergeCell ref="E234:E236"/>
    <mergeCell ref="F234:F236"/>
    <mergeCell ref="G234:G236"/>
    <mergeCell ref="H234:H236"/>
    <mergeCell ref="I234:I236"/>
    <mergeCell ref="B236:C236"/>
    <mergeCell ref="B240:C240"/>
    <mergeCell ref="D240:E240"/>
    <mergeCell ref="F240:H240"/>
    <mergeCell ref="A241:C241"/>
    <mergeCell ref="B266:C266"/>
    <mergeCell ref="D266:E266"/>
    <mergeCell ref="A267:C267"/>
    <mergeCell ref="E267:I267"/>
    <mergeCell ref="A268:C269"/>
    <mergeCell ref="D268:D270"/>
    <mergeCell ref="E268:E270"/>
    <mergeCell ref="F268:F270"/>
    <mergeCell ref="G268:G270"/>
    <mergeCell ref="H268:H270"/>
    <mergeCell ref="I268:I270"/>
    <mergeCell ref="B270:C270"/>
    <mergeCell ref="F256:H256"/>
    <mergeCell ref="A257:C257"/>
    <mergeCell ref="E257:I257"/>
    <mergeCell ref="A258:C259"/>
    <mergeCell ref="D258:D260"/>
    <mergeCell ref="E258:E260"/>
    <mergeCell ref="F258:F260"/>
    <mergeCell ref="G258:G260"/>
    <mergeCell ref="I297:I299"/>
    <mergeCell ref="B299:C299"/>
    <mergeCell ref="F266:H266"/>
    <mergeCell ref="B295:C295"/>
    <mergeCell ref="D295:E295"/>
    <mergeCell ref="A296:C296"/>
    <mergeCell ref="F295:H295"/>
    <mergeCell ref="D288:E288"/>
    <mergeCell ref="E289:I289"/>
    <mergeCell ref="B277:C277"/>
    <mergeCell ref="D277:E277"/>
    <mergeCell ref="F277:H277"/>
    <mergeCell ref="A278:C278"/>
    <mergeCell ref="E278:I278"/>
    <mergeCell ref="A279:C280"/>
    <mergeCell ref="D279:D281"/>
    <mergeCell ref="E279:E281"/>
    <mergeCell ref="F279:F281"/>
    <mergeCell ref="G279:G281"/>
    <mergeCell ref="H279:H281"/>
    <mergeCell ref="I279:I281"/>
    <mergeCell ref="B281:C281"/>
    <mergeCell ref="I290:I292"/>
    <mergeCell ref="F307:H307"/>
    <mergeCell ref="A308:C308"/>
    <mergeCell ref="A309:C310"/>
    <mergeCell ref="D309:D311"/>
    <mergeCell ref="E309:E311"/>
    <mergeCell ref="F309:F311"/>
    <mergeCell ref="G309:G311"/>
    <mergeCell ref="H309:H311"/>
    <mergeCell ref="A297:C298"/>
    <mergeCell ref="D297:D299"/>
    <mergeCell ref="E297:E299"/>
    <mergeCell ref="F297:F299"/>
    <mergeCell ref="G297:G299"/>
    <mergeCell ref="H297:H299"/>
    <mergeCell ref="H390:I390"/>
    <mergeCell ref="C388:E388"/>
    <mergeCell ref="C389:E389"/>
    <mergeCell ref="C390:E390"/>
    <mergeCell ref="A392:I392"/>
    <mergeCell ref="H388:I388"/>
    <mergeCell ref="B17:E17"/>
    <mergeCell ref="B377:C377"/>
    <mergeCell ref="D377:E377"/>
    <mergeCell ref="F377:H377"/>
    <mergeCell ref="A378:C378"/>
    <mergeCell ref="E378:I378"/>
    <mergeCell ref="A379:C380"/>
    <mergeCell ref="D379:D381"/>
    <mergeCell ref="E379:E381"/>
    <mergeCell ref="F379:F381"/>
    <mergeCell ref="G379:G381"/>
    <mergeCell ref="H379:H381"/>
    <mergeCell ref="I379:I381"/>
    <mergeCell ref="B381:C381"/>
    <mergeCell ref="I309:I311"/>
    <mergeCell ref="B311:C311"/>
    <mergeCell ref="B307:C307"/>
    <mergeCell ref="D307:E307"/>
  </mergeCells>
  <conditionalFormatting sqref="H23:H31 H37:H38 H45:H46 H53:H54 H61:H62 H69:H70 H77:H78 H85:H86 H93:H94 H101:H102 H109:H110 H117:H118 H125:H126 H133:H134 H141:H142 H149:H150 H157:H158 H165:H166 H173:H174 H181:H182 H189:H190 H197:H198 H205:H206 H213:H214 H221:H222 H229:H230 H237:H238 H245:H246 H253:H254 H261:H264 H271:H275 H282:H286 H293 H300:H305 H312:H315 H322:H325 H332:H335 H342:H345 H352:H355 H362:H366 H373:H375 H382:H384">
    <cfRule type="containsBlanks" dxfId="15" priority="8">
      <formula>LEN(TRIM(H23))=0</formula>
    </cfRule>
  </conditionalFormatting>
  <conditionalFormatting sqref="H23:H31 H37:H38 H45:H46 H53:H54 H61:H62 H69:H70 H77:H78 H85:H86 H93:H94 H101:H102 H109:H110 H117:H118 H125:H126 H133:H134 H141:H142 H149:H150 H157:H158 H165:H166 H173:H174 H181:H182 H189:H190 H197:H198 H205:H206 H213:H214 H221:H222 H229:H230 H237:H238 H245:H246 H253:H254 H261:H264 H271:H275 H282:H286 H293 H300:H305 H312:H315 H322:H325 H332:H335 H342:H345 H352:H355 H362:H366 H373:H375 H382:H384">
    <cfRule type="notContainsBlanks" dxfId="14" priority="7">
      <formula>LEN(TRIM(H23))&gt;0</formula>
    </cfRule>
  </conditionalFormatting>
  <conditionalFormatting sqref="C388:E390 H388:I388 H390:I390">
    <cfRule type="notContainsBlanks" dxfId="0" priority="1">
      <formula>LEN(TRIM(C388))&gt;0</formula>
    </cfRule>
  </conditionalFormatting>
  <pageMargins left="0.70866141732283472" right="0.70866141732283472" top="0.74803149606299213" bottom="0.74803149606299213" header="0.31496062992125984" footer="0.31496062992125984"/>
  <pageSetup paperSize="9" scale="51" firstPageNumber="0" fitToHeight="0" orientation="portrait" horizontalDpi="300" verticalDpi="300" r:id="rId1"/>
  <rowBreaks count="6" manualBreakCount="6">
    <brk id="71" max="8" man="1"/>
    <brk id="119" max="8" man="1"/>
    <brk id="167" max="8" man="1"/>
    <brk id="215" max="8" man="1"/>
    <brk id="276" max="8" man="1"/>
    <brk id="336" max="8"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4" id="{56BD5E24-C3A6-4CF8-B53E-D85C528CAB34}">
            <xm:f>LEN(TRIM(Planilha!G396))&gt;0</xm:f>
            <x14:dxf>
              <fill>
                <patternFill>
                  <fgColor theme="4" tint="0.79998168889431442"/>
                </patternFill>
              </fill>
            </x14:dxf>
          </x14:cfRule>
          <xm:sqref>G391</xm:sqref>
        </x14:conditionalFormatting>
        <x14:conditionalFormatting xmlns:xm="http://schemas.microsoft.com/office/excel/2006/main">
          <x14:cfRule type="notContainsBlanks" priority="3" id="{32889F62-F924-45A5-A473-7299F59D69A0}">
            <xm:f>LEN(TRIM(Planilha!C393))&gt;0</xm:f>
            <x14:dxf>
              <fill>
                <patternFill>
                  <bgColor theme="4" tint="0.79998168889431442"/>
                </patternFill>
              </fill>
            </x14:dxf>
          </x14:cfRule>
          <xm:sqref>H388:I388 H390:I390 C388</xm:sqref>
        </x14:conditionalFormatting>
        <x14:conditionalFormatting xmlns:xm="http://schemas.microsoft.com/office/excel/2006/main">
          <x14:cfRule type="notContainsBlanks" priority="2" id="{C74D2D13-E905-4164-B1FC-B2A310DBC168}">
            <xm:f>LEN(TRIM(Planilha!C394))&gt;0</xm:f>
            <x14:dxf>
              <fill>
                <patternFill>
                  <bgColor theme="4" tint="0.79998168889431442"/>
                </patternFill>
              </fill>
            </x14:dxf>
          </x14:cfRule>
          <xm:sqref>C389:C390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9" sqref="B19"/>
    </sheetView>
  </sheetViews>
  <sheetFormatPr defaultRowHeight="12.75" x14ac:dyDescent="0.2"/>
  <cols>
    <col min="1" max="1" width="15.7109375" style="203" customWidth="1"/>
    <col min="2" max="2" width="100.7109375" style="203" customWidth="1"/>
    <col min="3" max="3" width="20.7109375" style="203" customWidth="1"/>
    <col min="4" max="16384" width="9.140625" style="203"/>
  </cols>
  <sheetData>
    <row r="1" spans="1:3" ht="15" customHeight="1" x14ac:dyDescent="0.2">
      <c r="A1" s="582" t="s">
        <v>520</v>
      </c>
      <c r="B1" s="583"/>
      <c r="C1" s="584"/>
    </row>
    <row r="2" spans="1:3" ht="15" customHeight="1" x14ac:dyDescent="0.2">
      <c r="A2" s="585"/>
      <c r="B2" s="586"/>
      <c r="C2" s="587"/>
    </row>
    <row r="3" spans="1:3" ht="15" customHeight="1" x14ac:dyDescent="0.2">
      <c r="A3" s="585"/>
      <c r="B3" s="586"/>
      <c r="C3" s="587"/>
    </row>
    <row r="4" spans="1:3" ht="15" customHeight="1" x14ac:dyDescent="0.2">
      <c r="A4" s="585"/>
      <c r="B4" s="586"/>
      <c r="C4" s="587"/>
    </row>
    <row r="5" spans="1:3" s="229" customFormat="1" ht="30" customHeight="1" thickBot="1" x14ac:dyDescent="0.25">
      <c r="A5" s="588" t="s">
        <v>508</v>
      </c>
      <c r="B5" s="589"/>
      <c r="C5" s="590"/>
    </row>
    <row r="6" spans="1:3" ht="15" customHeight="1" x14ac:dyDescent="0.2">
      <c r="A6" s="591" t="s">
        <v>521</v>
      </c>
      <c r="B6" s="593" t="s">
        <v>1</v>
      </c>
      <c r="C6" s="595" t="s">
        <v>522</v>
      </c>
    </row>
    <row r="7" spans="1:3" ht="15" customHeight="1" thickBot="1" x14ac:dyDescent="0.25">
      <c r="A7" s="592"/>
      <c r="B7" s="594"/>
      <c r="C7" s="596"/>
    </row>
    <row r="8" spans="1:3" ht="15" customHeight="1" x14ac:dyDescent="0.25">
      <c r="A8" s="230" t="s">
        <v>523</v>
      </c>
      <c r="B8" s="231" t="s">
        <v>524</v>
      </c>
      <c r="C8" s="232">
        <f>SUM(C9:C12)</f>
        <v>0</v>
      </c>
    </row>
    <row r="9" spans="1:3" ht="15" customHeight="1" x14ac:dyDescent="0.25">
      <c r="A9" s="233" t="s">
        <v>525</v>
      </c>
      <c r="B9" s="234" t="s">
        <v>526</v>
      </c>
      <c r="C9" s="363"/>
    </row>
    <row r="10" spans="1:3" ht="15" customHeight="1" x14ac:dyDescent="0.25">
      <c r="A10" s="233" t="s">
        <v>527</v>
      </c>
      <c r="B10" s="234" t="s">
        <v>528</v>
      </c>
      <c r="C10" s="363"/>
    </row>
    <row r="11" spans="1:3" ht="15" customHeight="1" x14ac:dyDescent="0.25">
      <c r="A11" s="233" t="s">
        <v>529</v>
      </c>
      <c r="B11" s="235" t="s">
        <v>530</v>
      </c>
      <c r="C11" s="364"/>
    </row>
    <row r="12" spans="1:3" ht="15" customHeight="1" thickBot="1" x14ac:dyDescent="0.3">
      <c r="A12" s="236" t="s">
        <v>531</v>
      </c>
      <c r="B12" s="237" t="s">
        <v>532</v>
      </c>
      <c r="C12" s="365"/>
    </row>
    <row r="13" spans="1:3" ht="15" customHeight="1" thickBot="1" x14ac:dyDescent="0.3">
      <c r="A13" s="238"/>
      <c r="B13" s="239"/>
      <c r="C13" s="240"/>
    </row>
    <row r="14" spans="1:3" ht="15" customHeight="1" x14ac:dyDescent="0.25">
      <c r="A14" s="230" t="s">
        <v>533</v>
      </c>
      <c r="B14" s="231" t="s">
        <v>534</v>
      </c>
      <c r="C14" s="232">
        <f>SUM(C15)</f>
        <v>0</v>
      </c>
    </row>
    <row r="15" spans="1:3" ht="15" customHeight="1" thickBot="1" x14ac:dyDescent="0.3">
      <c r="A15" s="236" t="s">
        <v>535</v>
      </c>
      <c r="B15" s="237" t="s">
        <v>536</v>
      </c>
      <c r="C15" s="365"/>
    </row>
    <row r="16" spans="1:3" ht="15" customHeight="1" thickBot="1" x14ac:dyDescent="0.3">
      <c r="A16" s="238"/>
      <c r="B16" s="239"/>
      <c r="C16" s="241"/>
    </row>
    <row r="17" spans="1:3" ht="15" customHeight="1" x14ac:dyDescent="0.25">
      <c r="A17" s="230" t="s">
        <v>537</v>
      </c>
      <c r="B17" s="231" t="s">
        <v>538</v>
      </c>
      <c r="C17" s="232">
        <f>SUM(C18:C21)</f>
        <v>0</v>
      </c>
    </row>
    <row r="18" spans="1:3" ht="15" customHeight="1" x14ac:dyDescent="0.25">
      <c r="A18" s="233" t="s">
        <v>539</v>
      </c>
      <c r="B18" s="234" t="s">
        <v>540</v>
      </c>
      <c r="C18" s="363"/>
    </row>
    <row r="19" spans="1:3" ht="15" customHeight="1" x14ac:dyDescent="0.25">
      <c r="A19" s="233" t="s">
        <v>541</v>
      </c>
      <c r="B19" s="234" t="s">
        <v>542</v>
      </c>
      <c r="C19" s="363"/>
    </row>
    <row r="20" spans="1:3" ht="15" customHeight="1" x14ac:dyDescent="0.25">
      <c r="A20" s="233" t="s">
        <v>543</v>
      </c>
      <c r="B20" s="234" t="s">
        <v>544</v>
      </c>
      <c r="C20" s="363"/>
    </row>
    <row r="21" spans="1:3" ht="15" customHeight="1" thickBot="1" x14ac:dyDescent="0.3">
      <c r="A21" s="236" t="s">
        <v>545</v>
      </c>
      <c r="B21" s="237" t="s">
        <v>546</v>
      </c>
      <c r="C21" s="363"/>
    </row>
    <row r="22" spans="1:3" ht="15" customHeight="1" thickBot="1" x14ac:dyDescent="0.3">
      <c r="A22" s="238"/>
      <c r="B22" s="242"/>
      <c r="C22" s="240"/>
    </row>
    <row r="23" spans="1:3" ht="15" customHeight="1" thickBot="1" x14ac:dyDescent="0.3">
      <c r="A23" s="243" t="s">
        <v>547</v>
      </c>
      <c r="B23" s="244" t="s">
        <v>548</v>
      </c>
      <c r="C23" s="245">
        <f>((1+(C9+C10+C11))*(1+C12)*(1+C15)/(1-(C18+C19+C20+C21))-1)</f>
        <v>0</v>
      </c>
    </row>
    <row r="24" spans="1:3" ht="15" customHeight="1" x14ac:dyDescent="0.25">
      <c r="A24" s="238"/>
      <c r="B24" s="239"/>
      <c r="C24" s="246"/>
    </row>
    <row r="25" spans="1:3" ht="15" customHeight="1" x14ac:dyDescent="0.25">
      <c r="A25" s="579" t="s">
        <v>549</v>
      </c>
      <c r="B25" s="580"/>
      <c r="C25" s="581"/>
    </row>
    <row r="26" spans="1:3" ht="15" customHeight="1" x14ac:dyDescent="0.25">
      <c r="A26" s="247"/>
      <c r="B26" s="239"/>
      <c r="C26" s="246"/>
    </row>
    <row r="27" spans="1:3" ht="15" x14ac:dyDescent="0.25">
      <c r="A27" s="238"/>
      <c r="B27" s="239"/>
      <c r="C27" s="246"/>
    </row>
    <row r="28" spans="1:3" ht="21" x14ac:dyDescent="0.35">
      <c r="A28" s="238"/>
      <c r="B28" s="248" t="s">
        <v>550</v>
      </c>
      <c r="C28" s="246"/>
    </row>
    <row r="29" spans="1:3" ht="21" x14ac:dyDescent="0.35">
      <c r="A29" s="238"/>
      <c r="B29" s="248" t="s">
        <v>551</v>
      </c>
      <c r="C29" s="246"/>
    </row>
    <row r="30" spans="1:3" ht="21" x14ac:dyDescent="0.35">
      <c r="A30" s="249"/>
      <c r="B30" s="250"/>
      <c r="C30" s="251"/>
    </row>
  </sheetData>
  <sheetProtection algorithmName="SHA-512" hashValue="/RknmdNTC7gJJfs7iQgdzYLETaqUc00RaT2xEvAyfAnm+H+0jqWjw3tMCCid3JmhWs+YMX0whv59jZxBtyFH8w==" saltValue="RSDzwI7D1xXMK4PbZCuN/Q==" spinCount="100000" sheet="1" objects="1" scenarios="1"/>
  <protectedRanges>
    <protectedRange sqref="C10 C9:C12 C15 C18:C21" name="Intervalo1"/>
  </protectedRanges>
  <mergeCells count="6">
    <mergeCell ref="A25:C25"/>
    <mergeCell ref="A1:C4"/>
    <mergeCell ref="A5:C5"/>
    <mergeCell ref="A6:A7"/>
    <mergeCell ref="B6:B7"/>
    <mergeCell ref="C6:C7"/>
  </mergeCells>
  <conditionalFormatting sqref="C9:C12 C15 C18:C21">
    <cfRule type="notContainsBlanks" dxfId="10" priority="1">
      <formula>LEN(TRIM(C9))&gt;0</formula>
    </cfRule>
    <cfRule type="containsBlanks" dxfId="9" priority="2">
      <formula>LEN(TRIM(C9))=0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C9" sqref="C9"/>
    </sheetView>
  </sheetViews>
  <sheetFormatPr defaultRowHeight="12.75" x14ac:dyDescent="0.2"/>
  <cols>
    <col min="1" max="1" width="15.7109375" style="203" customWidth="1"/>
    <col min="2" max="2" width="100.7109375" style="203" customWidth="1"/>
    <col min="3" max="3" width="20.7109375" style="203" customWidth="1"/>
    <col min="4" max="16384" width="9.140625" style="203"/>
  </cols>
  <sheetData>
    <row r="1" spans="1:3" ht="15" customHeight="1" x14ac:dyDescent="0.2">
      <c r="A1" s="582" t="s">
        <v>552</v>
      </c>
      <c r="B1" s="583"/>
      <c r="C1" s="584"/>
    </row>
    <row r="2" spans="1:3" ht="15" customHeight="1" x14ac:dyDescent="0.2">
      <c r="A2" s="585"/>
      <c r="B2" s="586"/>
      <c r="C2" s="587"/>
    </row>
    <row r="3" spans="1:3" ht="15" customHeight="1" x14ac:dyDescent="0.2">
      <c r="A3" s="585"/>
      <c r="B3" s="586"/>
      <c r="C3" s="587"/>
    </row>
    <row r="4" spans="1:3" ht="15" customHeight="1" x14ac:dyDescent="0.2">
      <c r="A4" s="585"/>
      <c r="B4" s="586"/>
      <c r="C4" s="587"/>
    </row>
    <row r="5" spans="1:3" ht="30" customHeight="1" thickBot="1" x14ac:dyDescent="0.25">
      <c r="A5" s="588" t="s">
        <v>508</v>
      </c>
      <c r="B5" s="589"/>
      <c r="C5" s="590"/>
    </row>
    <row r="6" spans="1:3" ht="15" customHeight="1" x14ac:dyDescent="0.2">
      <c r="A6" s="591" t="s">
        <v>521</v>
      </c>
      <c r="B6" s="593" t="s">
        <v>1</v>
      </c>
      <c r="C6" s="595" t="s">
        <v>522</v>
      </c>
    </row>
    <row r="7" spans="1:3" ht="15" customHeight="1" thickBot="1" x14ac:dyDescent="0.25">
      <c r="A7" s="592"/>
      <c r="B7" s="594"/>
      <c r="C7" s="596"/>
    </row>
    <row r="8" spans="1:3" ht="15" customHeight="1" x14ac:dyDescent="0.25">
      <c r="A8" s="230" t="s">
        <v>523</v>
      </c>
      <c r="B8" s="231" t="s">
        <v>524</v>
      </c>
      <c r="C8" s="232">
        <f>SUM(C9:C12)</f>
        <v>0</v>
      </c>
    </row>
    <row r="9" spans="1:3" ht="15" customHeight="1" x14ac:dyDescent="0.25">
      <c r="A9" s="233" t="s">
        <v>525</v>
      </c>
      <c r="B9" s="234" t="s">
        <v>526</v>
      </c>
      <c r="C9" s="363"/>
    </row>
    <row r="10" spans="1:3" ht="15" customHeight="1" x14ac:dyDescent="0.25">
      <c r="A10" s="233" t="s">
        <v>527</v>
      </c>
      <c r="B10" s="234" t="s">
        <v>528</v>
      </c>
      <c r="C10" s="363"/>
    </row>
    <row r="11" spans="1:3" ht="15" customHeight="1" x14ac:dyDescent="0.25">
      <c r="A11" s="233" t="s">
        <v>529</v>
      </c>
      <c r="B11" s="235" t="s">
        <v>530</v>
      </c>
      <c r="C11" s="364"/>
    </row>
    <row r="12" spans="1:3" ht="15" customHeight="1" thickBot="1" x14ac:dyDescent="0.3">
      <c r="A12" s="236" t="s">
        <v>531</v>
      </c>
      <c r="B12" s="237" t="s">
        <v>532</v>
      </c>
      <c r="C12" s="365"/>
    </row>
    <row r="13" spans="1:3" ht="15" customHeight="1" thickBot="1" x14ac:dyDescent="0.3">
      <c r="A13" s="238"/>
      <c r="B13" s="239"/>
      <c r="C13" s="240"/>
    </row>
    <row r="14" spans="1:3" ht="15" customHeight="1" x14ac:dyDescent="0.25">
      <c r="A14" s="230" t="s">
        <v>533</v>
      </c>
      <c r="B14" s="231" t="s">
        <v>534</v>
      </c>
      <c r="C14" s="232">
        <f>SUM(C15)</f>
        <v>0</v>
      </c>
    </row>
    <row r="15" spans="1:3" ht="15" customHeight="1" thickBot="1" x14ac:dyDescent="0.3">
      <c r="A15" s="236" t="s">
        <v>535</v>
      </c>
      <c r="B15" s="237" t="s">
        <v>536</v>
      </c>
      <c r="C15" s="365"/>
    </row>
    <row r="16" spans="1:3" ht="15" customHeight="1" thickBot="1" x14ac:dyDescent="0.3">
      <c r="A16" s="238"/>
      <c r="B16" s="239"/>
      <c r="C16" s="241"/>
    </row>
    <row r="17" spans="1:3" ht="15" customHeight="1" x14ac:dyDescent="0.25">
      <c r="A17" s="230" t="s">
        <v>537</v>
      </c>
      <c r="B17" s="231" t="s">
        <v>538</v>
      </c>
      <c r="C17" s="232">
        <f>SUM(C18:C21)</f>
        <v>0</v>
      </c>
    </row>
    <row r="18" spans="1:3" ht="15" customHeight="1" x14ac:dyDescent="0.25">
      <c r="A18" s="233" t="s">
        <v>539</v>
      </c>
      <c r="B18" s="234" t="s">
        <v>540</v>
      </c>
      <c r="C18" s="363"/>
    </row>
    <row r="19" spans="1:3" ht="15" customHeight="1" x14ac:dyDescent="0.25">
      <c r="A19" s="233" t="s">
        <v>541</v>
      </c>
      <c r="B19" s="234" t="s">
        <v>542</v>
      </c>
      <c r="C19" s="363"/>
    </row>
    <row r="20" spans="1:3" ht="15" customHeight="1" x14ac:dyDescent="0.25">
      <c r="A20" s="233" t="s">
        <v>543</v>
      </c>
      <c r="B20" s="234" t="s">
        <v>544</v>
      </c>
      <c r="C20" s="363"/>
    </row>
    <row r="21" spans="1:3" ht="15" customHeight="1" thickBot="1" x14ac:dyDescent="0.3">
      <c r="A21" s="236" t="s">
        <v>545</v>
      </c>
      <c r="B21" s="237" t="s">
        <v>546</v>
      </c>
      <c r="C21" s="363"/>
    </row>
    <row r="22" spans="1:3" ht="15" customHeight="1" thickBot="1" x14ac:dyDescent="0.3">
      <c r="A22" s="238"/>
      <c r="B22" s="242"/>
      <c r="C22" s="240"/>
    </row>
    <row r="23" spans="1:3" ht="15" customHeight="1" thickBot="1" x14ac:dyDescent="0.3">
      <c r="A23" s="243" t="s">
        <v>547</v>
      </c>
      <c r="B23" s="244" t="s">
        <v>548</v>
      </c>
      <c r="C23" s="245">
        <f>((1+(C9+C10+C11))*(1+C12)*(1+C15)/(1-(C18+C19+C20+C21))-1)</f>
        <v>0</v>
      </c>
    </row>
    <row r="24" spans="1:3" ht="15" customHeight="1" x14ac:dyDescent="0.25">
      <c r="A24" s="238"/>
      <c r="B24" s="239"/>
      <c r="C24" s="246"/>
    </row>
    <row r="25" spans="1:3" ht="15" customHeight="1" x14ac:dyDescent="0.25">
      <c r="A25" s="579" t="s">
        <v>549</v>
      </c>
      <c r="B25" s="580"/>
      <c r="C25" s="581"/>
    </row>
    <row r="26" spans="1:3" ht="15" customHeight="1" x14ac:dyDescent="0.25">
      <c r="A26" s="247"/>
      <c r="B26" s="239"/>
      <c r="C26" s="246"/>
    </row>
    <row r="27" spans="1:3" ht="15" x14ac:dyDescent="0.25">
      <c r="A27" s="238"/>
      <c r="B27" s="239"/>
      <c r="C27" s="246"/>
    </row>
    <row r="28" spans="1:3" ht="21" x14ac:dyDescent="0.35">
      <c r="A28" s="238"/>
      <c r="B28" s="248" t="s">
        <v>550</v>
      </c>
      <c r="C28" s="246"/>
    </row>
    <row r="29" spans="1:3" ht="21" x14ac:dyDescent="0.35">
      <c r="A29" s="238"/>
      <c r="B29" s="248" t="s">
        <v>551</v>
      </c>
      <c r="C29" s="246"/>
    </row>
    <row r="30" spans="1:3" ht="21" x14ac:dyDescent="0.35">
      <c r="A30" s="249"/>
      <c r="B30" s="250"/>
      <c r="C30" s="251"/>
    </row>
  </sheetData>
  <sheetProtection algorithmName="SHA-512" hashValue="JiQsGTVW7o329P9oPXkc5FJI0iq9/I9YUzNOZGEloMdlltbzwDGjfKAh6Gx0nGRfjDty/UB4UOM9DMIzkM7Afw==" saltValue="QoAEY6YPthUey+osPgFCxA==" spinCount="100000" sheet="1" objects="1" scenarios="1"/>
  <protectedRanges>
    <protectedRange sqref="C21 C9:C12 C15 C18:C21" name="Intervalo1"/>
  </protectedRanges>
  <mergeCells count="6">
    <mergeCell ref="A25:C25"/>
    <mergeCell ref="A1:C4"/>
    <mergeCell ref="A5:C5"/>
    <mergeCell ref="A6:A7"/>
    <mergeCell ref="B6:B7"/>
    <mergeCell ref="C6:C7"/>
  </mergeCells>
  <conditionalFormatting sqref="C9:C12 C15 C18:C21">
    <cfRule type="notContainsBlanks" dxfId="8" priority="1">
      <formula>LEN(TRIM(C9))&gt;0</formula>
    </cfRule>
    <cfRule type="containsBlanks" dxfId="7" priority="2">
      <formula>LEN(TRIM(C9))=0</formula>
    </cfRule>
    <cfRule type="cellIs" dxfId="6" priority="3"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1" sqref="B11"/>
    </sheetView>
  </sheetViews>
  <sheetFormatPr defaultRowHeight="12.75" x14ac:dyDescent="0.2"/>
  <cols>
    <col min="1" max="1" width="15.7109375" style="203" customWidth="1"/>
    <col min="2" max="2" width="100.7109375" style="203" customWidth="1"/>
    <col min="3" max="3" width="20.7109375" style="203" customWidth="1"/>
    <col min="4" max="16384" width="9.140625" style="203"/>
  </cols>
  <sheetData>
    <row r="1" spans="1:3" ht="15" customHeight="1" x14ac:dyDescent="0.2">
      <c r="A1" s="582" t="s">
        <v>553</v>
      </c>
      <c r="B1" s="583"/>
      <c r="C1" s="584"/>
    </row>
    <row r="2" spans="1:3" ht="15" customHeight="1" x14ac:dyDescent="0.2">
      <c r="A2" s="585"/>
      <c r="B2" s="586"/>
      <c r="C2" s="587"/>
    </row>
    <row r="3" spans="1:3" ht="15" customHeight="1" x14ac:dyDescent="0.2">
      <c r="A3" s="585"/>
      <c r="B3" s="586"/>
      <c r="C3" s="587"/>
    </row>
    <row r="4" spans="1:3" ht="15" customHeight="1" x14ac:dyDescent="0.2">
      <c r="A4" s="585"/>
      <c r="B4" s="586"/>
      <c r="C4" s="587"/>
    </row>
    <row r="5" spans="1:3" ht="30" customHeight="1" thickBot="1" x14ac:dyDescent="0.25">
      <c r="A5" s="588" t="s">
        <v>508</v>
      </c>
      <c r="B5" s="589"/>
      <c r="C5" s="590"/>
    </row>
    <row r="6" spans="1:3" ht="15" customHeight="1" x14ac:dyDescent="0.2">
      <c r="A6" s="591" t="s">
        <v>521</v>
      </c>
      <c r="B6" s="593" t="s">
        <v>1</v>
      </c>
      <c r="C6" s="595" t="s">
        <v>522</v>
      </c>
    </row>
    <row r="7" spans="1:3" ht="15" customHeight="1" thickBot="1" x14ac:dyDescent="0.25">
      <c r="A7" s="592"/>
      <c r="B7" s="594"/>
      <c r="C7" s="596"/>
    </row>
    <row r="8" spans="1:3" ht="15" customHeight="1" x14ac:dyDescent="0.25">
      <c r="A8" s="230" t="s">
        <v>523</v>
      </c>
      <c r="B8" s="231" t="s">
        <v>524</v>
      </c>
      <c r="C8" s="232">
        <f>SUM(C9:C12)</f>
        <v>0</v>
      </c>
    </row>
    <row r="9" spans="1:3" ht="15" customHeight="1" x14ac:dyDescent="0.25">
      <c r="A9" s="233" t="s">
        <v>525</v>
      </c>
      <c r="B9" s="234" t="s">
        <v>526</v>
      </c>
      <c r="C9" s="363"/>
    </row>
    <row r="10" spans="1:3" ht="15" customHeight="1" x14ac:dyDescent="0.25">
      <c r="A10" s="233" t="s">
        <v>527</v>
      </c>
      <c r="B10" s="234" t="s">
        <v>528</v>
      </c>
      <c r="C10" s="363"/>
    </row>
    <row r="11" spans="1:3" ht="15" customHeight="1" x14ac:dyDescent="0.25">
      <c r="A11" s="233" t="s">
        <v>529</v>
      </c>
      <c r="B11" s="235" t="s">
        <v>530</v>
      </c>
      <c r="C11" s="364"/>
    </row>
    <row r="12" spans="1:3" ht="15" customHeight="1" thickBot="1" x14ac:dyDescent="0.3">
      <c r="A12" s="236" t="s">
        <v>531</v>
      </c>
      <c r="B12" s="237" t="s">
        <v>532</v>
      </c>
      <c r="C12" s="365"/>
    </row>
    <row r="13" spans="1:3" ht="15" customHeight="1" thickBot="1" x14ac:dyDescent="0.3">
      <c r="A13" s="238"/>
      <c r="B13" s="239"/>
      <c r="C13" s="240"/>
    </row>
    <row r="14" spans="1:3" ht="15" customHeight="1" x14ac:dyDescent="0.25">
      <c r="A14" s="230" t="s">
        <v>533</v>
      </c>
      <c r="B14" s="231" t="s">
        <v>534</v>
      </c>
      <c r="C14" s="232">
        <f>SUM(C15)</f>
        <v>0</v>
      </c>
    </row>
    <row r="15" spans="1:3" ht="15" customHeight="1" thickBot="1" x14ac:dyDescent="0.3">
      <c r="A15" s="236" t="s">
        <v>535</v>
      </c>
      <c r="B15" s="237" t="s">
        <v>536</v>
      </c>
      <c r="C15" s="365"/>
    </row>
    <row r="16" spans="1:3" ht="15" customHeight="1" thickBot="1" x14ac:dyDescent="0.3">
      <c r="A16" s="238"/>
      <c r="B16" s="239"/>
      <c r="C16" s="241"/>
    </row>
    <row r="17" spans="1:3" ht="15" customHeight="1" x14ac:dyDescent="0.25">
      <c r="A17" s="230" t="s">
        <v>537</v>
      </c>
      <c r="B17" s="231" t="s">
        <v>538</v>
      </c>
      <c r="C17" s="232">
        <f>SUM(C18:C21)</f>
        <v>0</v>
      </c>
    </row>
    <row r="18" spans="1:3" ht="15" customHeight="1" x14ac:dyDescent="0.25">
      <c r="A18" s="233" t="s">
        <v>539</v>
      </c>
      <c r="B18" s="234" t="s">
        <v>540</v>
      </c>
      <c r="C18" s="363"/>
    </row>
    <row r="19" spans="1:3" ht="15" customHeight="1" x14ac:dyDescent="0.25">
      <c r="A19" s="233" t="s">
        <v>541</v>
      </c>
      <c r="B19" s="234" t="s">
        <v>542</v>
      </c>
      <c r="C19" s="363"/>
    </row>
    <row r="20" spans="1:3" ht="15" customHeight="1" x14ac:dyDescent="0.25">
      <c r="A20" s="233" t="s">
        <v>543</v>
      </c>
      <c r="B20" s="234" t="s">
        <v>544</v>
      </c>
      <c r="C20" s="363"/>
    </row>
    <row r="21" spans="1:3" ht="15" customHeight="1" thickBot="1" x14ac:dyDescent="0.3">
      <c r="A21" s="236" t="s">
        <v>545</v>
      </c>
      <c r="B21" s="237" t="s">
        <v>546</v>
      </c>
      <c r="C21" s="363"/>
    </row>
    <row r="22" spans="1:3" ht="15" customHeight="1" thickBot="1" x14ac:dyDescent="0.3">
      <c r="A22" s="238"/>
      <c r="B22" s="242"/>
      <c r="C22" s="240"/>
    </row>
    <row r="23" spans="1:3" ht="15" customHeight="1" thickBot="1" x14ac:dyDescent="0.3">
      <c r="A23" s="243" t="s">
        <v>547</v>
      </c>
      <c r="B23" s="244" t="s">
        <v>548</v>
      </c>
      <c r="C23" s="245">
        <f>((1+(C9+C10+C11))*(1+C12)*(1+C15)/(1-(C18+C19+C20+C21))-1)</f>
        <v>0</v>
      </c>
    </row>
    <row r="24" spans="1:3" ht="15" customHeight="1" x14ac:dyDescent="0.25">
      <c r="A24" s="238"/>
      <c r="B24" s="239"/>
      <c r="C24" s="246"/>
    </row>
    <row r="25" spans="1:3" ht="15" customHeight="1" x14ac:dyDescent="0.25">
      <c r="A25" s="579" t="s">
        <v>549</v>
      </c>
      <c r="B25" s="580"/>
      <c r="C25" s="581"/>
    </row>
    <row r="26" spans="1:3" ht="15" customHeight="1" x14ac:dyDescent="0.25">
      <c r="A26" s="247"/>
      <c r="B26" s="239"/>
      <c r="C26" s="246"/>
    </row>
    <row r="27" spans="1:3" ht="15" x14ac:dyDescent="0.25">
      <c r="A27" s="238"/>
      <c r="B27" s="239"/>
      <c r="C27" s="246"/>
    </row>
    <row r="28" spans="1:3" ht="21" x14ac:dyDescent="0.35">
      <c r="A28" s="238"/>
      <c r="B28" s="248" t="s">
        <v>550</v>
      </c>
      <c r="C28" s="246"/>
    </row>
    <row r="29" spans="1:3" ht="21" x14ac:dyDescent="0.35">
      <c r="A29" s="238"/>
      <c r="B29" s="248" t="s">
        <v>551</v>
      </c>
      <c r="C29" s="246"/>
    </row>
    <row r="30" spans="1:3" ht="21" x14ac:dyDescent="0.35">
      <c r="A30" s="249"/>
      <c r="B30" s="250"/>
      <c r="C30" s="251"/>
    </row>
  </sheetData>
  <sheetProtection algorithmName="SHA-512" hashValue="IDPjPE0Yb3wS7Rkz/xes4ZvDvPjk4S6WggRK0+OT/9zQ+s2j7r5PWrP0VBrVqehAR2WFAqZkT+XwGylWIBuBvQ==" saltValue="zspEHt/lNm2MNZKBhd9ftA==" spinCount="100000" sheet="1" objects="1" scenarios="1"/>
  <protectedRanges>
    <protectedRange sqref="C11 C9:C12 C15 C18:C21" name="Intervalo1"/>
  </protectedRanges>
  <mergeCells count="6">
    <mergeCell ref="A25:C25"/>
    <mergeCell ref="A1:C4"/>
    <mergeCell ref="A5:C5"/>
    <mergeCell ref="A6:A7"/>
    <mergeCell ref="B6:B7"/>
    <mergeCell ref="C6:C7"/>
  </mergeCells>
  <conditionalFormatting sqref="C9:C12 C15 C18:C21">
    <cfRule type="notContainsBlanks" dxfId="5" priority="1">
      <formula>LEN(TRIM(C9))&gt;0</formula>
    </cfRule>
    <cfRule type="cellIs" dxfId="4" priority="3" operator="notEqual">
      <formula>0</formula>
    </cfRule>
  </conditionalFormatting>
  <conditionalFormatting sqref="C9:C12 C15 C18:C21">
    <cfRule type="containsBlanks" dxfId="3" priority="2">
      <formula>LEN(TRIM(C9))=0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CCU!Titulos_de_impressao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proplan-p049652</cp:lastModifiedBy>
  <cp:lastPrinted>2023-07-10T18:20:01Z</cp:lastPrinted>
  <dcterms:created xsi:type="dcterms:W3CDTF">2016-09-13T14:47:55Z</dcterms:created>
  <dcterms:modified xsi:type="dcterms:W3CDTF">2023-08-21T20:12:50Z</dcterms:modified>
</cp:coreProperties>
</file>