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405" windowHeight="4950" activeTab="0"/>
  </bookViews>
  <sheets>
    <sheet name="Planilha" sheetId="1" r:id="rId1"/>
    <sheet name="Cronograma" sheetId="2" r:id="rId2"/>
  </sheets>
  <definedNames>
    <definedName name="_xlnm.Print_Area" localSheetId="1">'Cronograma'!$A$7:$J$245</definedName>
    <definedName name="_xlnm.Print_Area" localSheetId="0">'Planilha'!$A$1:$I$246</definedName>
  </definedNames>
  <calcPr fullCalcOnLoad="1"/>
</workbook>
</file>

<file path=xl/sharedStrings.xml><?xml version="1.0" encoding="utf-8"?>
<sst xmlns="http://schemas.openxmlformats.org/spreadsheetml/2006/main" count="996" uniqueCount="412">
  <si>
    <t>Limpeza e entrega final</t>
  </si>
  <si>
    <t>ITEM</t>
  </si>
  <si>
    <t>DESCRIÇÃO</t>
  </si>
  <si>
    <t>UNID</t>
  </si>
  <si>
    <t>QUANT.</t>
  </si>
  <si>
    <t>PREÇO TOTAL</t>
  </si>
  <si>
    <t>1.0</t>
  </si>
  <si>
    <t>SERVIÇOS PRELIMINARES:</t>
  </si>
  <si>
    <t xml:space="preserve"> </t>
  </si>
  <si>
    <t>1.1</t>
  </si>
  <si>
    <t>Subtotal</t>
  </si>
  <si>
    <t>2.0</t>
  </si>
  <si>
    <t>2.1</t>
  </si>
  <si>
    <t>2.2</t>
  </si>
  <si>
    <t>2.3</t>
  </si>
  <si>
    <t>2.4</t>
  </si>
  <si>
    <t>3.0</t>
  </si>
  <si>
    <t>ESTRUTURA:</t>
  </si>
  <si>
    <t>3.1</t>
  </si>
  <si>
    <t xml:space="preserve">                                      aço</t>
  </si>
  <si>
    <t>3.2</t>
  </si>
  <si>
    <t>3.3</t>
  </si>
  <si>
    <t>3.4</t>
  </si>
  <si>
    <t>4.0</t>
  </si>
  <si>
    <t>5.0</t>
  </si>
  <si>
    <t>5.1</t>
  </si>
  <si>
    <t>COBERTURA</t>
  </si>
  <si>
    <t>DIVERSOS</t>
  </si>
  <si>
    <t>TOTAL GERAL</t>
  </si>
  <si>
    <t>3.5</t>
  </si>
  <si>
    <t>m²</t>
  </si>
  <si>
    <t>m³</t>
  </si>
  <si>
    <t>Kg</t>
  </si>
  <si>
    <t>4.1</t>
  </si>
  <si>
    <t>TOTAL</t>
  </si>
  <si>
    <t>MÊS</t>
  </si>
  <si>
    <t>1º MÊS</t>
  </si>
  <si>
    <t>2º MÊS</t>
  </si>
  <si>
    <t>3º MÊS</t>
  </si>
  <si>
    <t>MATERIAL</t>
  </si>
  <si>
    <t>MDO</t>
  </si>
  <si>
    <t xml:space="preserve">                                      concreto         fck = 25Mpa</t>
  </si>
  <si>
    <t>BDI</t>
  </si>
  <si>
    <t>TOTAL C/ BDI</t>
  </si>
  <si>
    <t>12.1</t>
  </si>
  <si>
    <t>12.2</t>
  </si>
  <si>
    <t>unid</t>
  </si>
  <si>
    <t>12.3</t>
  </si>
  <si>
    <t>Calhas em chapas galvanizadas   nº 24</t>
  </si>
  <si>
    <t>m</t>
  </si>
  <si>
    <t>12.4</t>
  </si>
  <si>
    <t>Rufos metálicos  em chapas   nº 24</t>
  </si>
  <si>
    <t>12.5</t>
  </si>
  <si>
    <t>Chapins metálicos de proteção  em chapas  nº  24</t>
  </si>
  <si>
    <t>Acessórios, parafusos, conexões em PVC, vedantes, arruelas, etc.</t>
  </si>
  <si>
    <t xml:space="preserve">Telha de metálica tipo "sandwich" ( pintada na face superior) </t>
  </si>
  <si>
    <r>
      <t xml:space="preserve">Madeira roliça p/ escoramento em peças de  </t>
    </r>
    <r>
      <rPr>
        <sz val="12"/>
        <rFont val="Calibri"/>
        <family val="2"/>
      </rPr>
      <t>±</t>
    </r>
    <r>
      <rPr>
        <sz val="12"/>
        <rFont val="Arial"/>
        <family val="2"/>
      </rPr>
      <t xml:space="preserve"> 4m</t>
    </r>
  </si>
  <si>
    <t>VEDAÇÃO:</t>
  </si>
  <si>
    <t>REVESTIMENTO:</t>
  </si>
  <si>
    <t>Chapisco</t>
  </si>
  <si>
    <t>Emboço</t>
  </si>
  <si>
    <t xml:space="preserve">Gesso em teto sobre laje treliçada c/ enchimento de EPS </t>
  </si>
  <si>
    <t>Cerâmica 20x20cm PEI3 esmaltada</t>
  </si>
  <si>
    <t>PAVIMENTAÇÃO:</t>
  </si>
  <si>
    <t>INSTALAÇÕES HIDROSSANITÁRIAS</t>
  </si>
  <si>
    <t>Padrão de entrada (DEMAE - Poços de Caldas) instalado</t>
  </si>
  <si>
    <t>Joelho 90° soldável Ø = 25mm</t>
  </si>
  <si>
    <t>Curva 90° soldável Ø = 25mm</t>
  </si>
  <si>
    <t>Esgoto Sanitário</t>
  </si>
  <si>
    <t>Caixa de Inspeção simples de alvenaria  60x60cm c/tampa de concreto</t>
  </si>
  <si>
    <t>Vávula metálica p/ lavatório   c/ unho  Ø = 1"</t>
  </si>
  <si>
    <t>Vávula metálica p/ tanque  c/ unho      Ø = 1"</t>
  </si>
  <si>
    <t>Vávula metálica p/ pia  c/ unho            Ø = 1 ½"</t>
  </si>
  <si>
    <t>Luva de correr     Ø = 150mm</t>
  </si>
  <si>
    <t>Acessórios,cola, vedarosca.</t>
  </si>
  <si>
    <t>Esgoto Pluvial</t>
  </si>
  <si>
    <t>Joelho 90°  Ø = 150mm</t>
  </si>
  <si>
    <t>Metais</t>
  </si>
  <si>
    <t xml:space="preserve">Torneira cromada p/ lavatório automática    Ø = 25mm - ½"  </t>
  </si>
  <si>
    <t>Louças</t>
  </si>
  <si>
    <t>Cuba de louça branca  tamanho grande</t>
  </si>
  <si>
    <t>Vaso sanitário c/ caixa de descarga acoplada, branco</t>
  </si>
  <si>
    <t>Tanque de louça c/ coluna</t>
  </si>
  <si>
    <t>Outros</t>
  </si>
  <si>
    <t>Cuba de aço inoxidável AISI 304 Chapa nº 18 de 50x40x18cm</t>
  </si>
  <si>
    <t>ESQUADRIAS DE ALUMÍNIO</t>
  </si>
  <si>
    <t>ESQUADRIAS METÁLICAS</t>
  </si>
  <si>
    <t>PINTURA</t>
  </si>
  <si>
    <t>Acessórios, fita crepe, solventes, rolos, etc.</t>
  </si>
  <si>
    <t xml:space="preserve">Impermeabilização das marquizes </t>
  </si>
  <si>
    <t>Kit de segurança p/ deficiente físico (2 barras de parede + 1 barra p/ porta)</t>
  </si>
  <si>
    <t>4.2</t>
  </si>
  <si>
    <t>5.2</t>
  </si>
  <si>
    <t>Caixas d'água de fibra de 5000 litros</t>
  </si>
  <si>
    <t>6.1</t>
  </si>
  <si>
    <t>6.0</t>
  </si>
  <si>
    <t>6.2</t>
  </si>
  <si>
    <t>6.3</t>
  </si>
  <si>
    <t>6.4</t>
  </si>
  <si>
    <t>6.5</t>
  </si>
  <si>
    <t>7.0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</si>
  <si>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</si>
  <si>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</si>
  <si>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</si>
  <si>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</si>
  <si>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</si>
  <si>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</si>
  <si>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</si>
  <si>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</si>
  <si>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</si>
  <si>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</si>
  <si>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</si>
  <si>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</si>
  <si>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</si>
  <si>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8.0</t>
  </si>
  <si>
    <t>8.1</t>
  </si>
  <si>
    <t>8.2</t>
  </si>
  <si>
    <t>8.3</t>
  </si>
  <si>
    <t>8.4</t>
  </si>
  <si>
    <t>8.5</t>
  </si>
  <si>
    <t>8.6</t>
  </si>
  <si>
    <t>8.7</t>
  </si>
  <si>
    <t>8.8</t>
  </si>
  <si>
    <t xml:space="preserve">Luva PVC soldável               Ø = 25mm  </t>
  </si>
  <si>
    <t>unid.</t>
  </si>
  <si>
    <t>9.0</t>
  </si>
  <si>
    <t>9.1</t>
  </si>
  <si>
    <t>9.2</t>
  </si>
  <si>
    <t>9.3</t>
  </si>
  <si>
    <t>10.0</t>
  </si>
  <si>
    <t>10.1</t>
  </si>
  <si>
    <t>10.2</t>
  </si>
  <si>
    <t>10.3</t>
  </si>
  <si>
    <t>11.0</t>
  </si>
  <si>
    <t>11.1</t>
  </si>
  <si>
    <t>11.2</t>
  </si>
  <si>
    <t>11.3</t>
  </si>
  <si>
    <t>12.0</t>
  </si>
  <si>
    <t>13.0</t>
  </si>
  <si>
    <t>13.1</t>
  </si>
  <si>
    <t>14.0</t>
  </si>
  <si>
    <t>14.1</t>
  </si>
  <si>
    <t>14.2</t>
  </si>
  <si>
    <t>15.0</t>
  </si>
  <si>
    <t>Esmalte Sintético</t>
  </si>
  <si>
    <t>4º MÊS</t>
  </si>
  <si>
    <t>Serv.</t>
  </si>
  <si>
    <t>Conj.</t>
  </si>
  <si>
    <t>15.1</t>
  </si>
  <si>
    <t>2.5</t>
  </si>
  <si>
    <t>3.8</t>
  </si>
  <si>
    <t>3.9</t>
  </si>
  <si>
    <t>Placas de obra em chapa galvanizada nº 22 de 200x250cm</t>
  </si>
  <si>
    <t>ADMINISTRAÇÃO LOCAL</t>
  </si>
  <si>
    <t>Licenças, taxas e aprovação de planta (Alvará)</t>
  </si>
  <si>
    <t>Gestão da Obra - (Admin. Obra, Gestão de RH, Seg. Trab., Manut. Equip.)</t>
  </si>
  <si>
    <t>Mês</t>
  </si>
  <si>
    <t>Material de escritório e limpeza</t>
  </si>
  <si>
    <t>3.6</t>
  </si>
  <si>
    <t>3.7</t>
  </si>
  <si>
    <t>Bolsa de ligação p/ vaso sanitário  Ø = 1 ½"</t>
  </si>
  <si>
    <t>Engate flexível cromado c/ canopla  Ø = ½"    c=40cm</t>
  </si>
  <si>
    <t>Joelho 90° c/ anel p/ esgoto secundário Ø = 40mm - 1 ½"</t>
  </si>
  <si>
    <t>Torneira cromada p/pia               Ø = 25mm - ½"</t>
  </si>
  <si>
    <t>Torneira cromada p/ tanque        Ø = 25mm - ¾"</t>
  </si>
  <si>
    <t>3.10</t>
  </si>
  <si>
    <t>Pilares                            formas</t>
  </si>
  <si>
    <t>Vigas                              formas</t>
  </si>
  <si>
    <t>Laje maciça                     formas</t>
  </si>
  <si>
    <t>Escada                           formas</t>
  </si>
  <si>
    <t>Laje Treliça de piso</t>
  </si>
  <si>
    <t>CANALETAS DE DRENAGEM</t>
  </si>
  <si>
    <t>Regularização de Contrapiso em argamassa cimento / areia traço 1:3 (externo)</t>
  </si>
  <si>
    <t>Escada Interna Lateral</t>
  </si>
  <si>
    <t xml:space="preserve">Espelho de granito de granito cinza de 150x18cm     # = 2cm  </t>
  </si>
  <si>
    <t>Piso de granito cinza de  150x30cm     # = 2cm</t>
  </si>
  <si>
    <t xml:space="preserve">Piso de granito cinza p/ os patamares 80x75cm   # = 2cm                         </t>
  </si>
  <si>
    <t>Contramarcos</t>
  </si>
  <si>
    <t>Contramarco de alumínio                    J1  250x90x170cm</t>
  </si>
  <si>
    <t>Contramarco de alumínio                    J2  250x60x155cm</t>
  </si>
  <si>
    <t>Contramarco de alumínio                    J3  80x60x155cm</t>
  </si>
  <si>
    <t>Contramarco de alumínio                    J4  250x60x130cm</t>
  </si>
  <si>
    <t>Janelas</t>
  </si>
  <si>
    <t>Batentes          90x210cm</t>
  </si>
  <si>
    <t>Alizares</t>
  </si>
  <si>
    <t>ESQUADRIAS DE MADEIRA</t>
  </si>
  <si>
    <t>FERRAGENS</t>
  </si>
  <si>
    <t>12.6</t>
  </si>
  <si>
    <t>Corrimão Tubular duplo</t>
  </si>
  <si>
    <t>13.2</t>
  </si>
  <si>
    <t>13.3</t>
  </si>
  <si>
    <t>13.4</t>
  </si>
  <si>
    <t>13.5</t>
  </si>
  <si>
    <t>13.6</t>
  </si>
  <si>
    <t>Verniz (portas madeiras)</t>
  </si>
  <si>
    <t>Peitoril p/ janelas em granito polido de 30cm</t>
  </si>
  <si>
    <t>Fechadura para porta interna</t>
  </si>
  <si>
    <r>
      <t xml:space="preserve">Dobradiças de latão cromado 3 </t>
    </r>
    <r>
      <rPr>
        <sz val="12"/>
        <rFont val="Arial"/>
        <family val="2"/>
      </rPr>
      <t>½</t>
    </r>
    <r>
      <rPr>
        <sz val="12"/>
        <rFont val="Arial"/>
        <family val="2"/>
      </rPr>
      <t>" (4 p/ porta)</t>
    </r>
  </si>
  <si>
    <t>Parafusos para dobradiças</t>
  </si>
  <si>
    <t>Agua fria - PVC soldável</t>
  </si>
  <si>
    <t>Tubo de PVC soldável marrom p/ água   Ø = 25mm      c/ 6m</t>
  </si>
  <si>
    <t>Agua fria -  Aço Galvanizado</t>
  </si>
  <si>
    <t>Bucha de redução sold. longa 40 mm - 25 mm</t>
  </si>
  <si>
    <t>Tubo de PVC soldável marrom p/ água   Ø = 40mm      c/ 6m</t>
  </si>
  <si>
    <t xml:space="preserve">Tubo rígido c/ ponta lisa  Ø = 150 mm </t>
  </si>
  <si>
    <t>Tubo rígido c/ ponta lisa   Ø =    40 mm</t>
  </si>
  <si>
    <t xml:space="preserve">Tubo rígido c/ ponta lisa   Ø =    50 mm </t>
  </si>
  <si>
    <t>Tubo rígido c/ ponta lisa   Ø =  150 mm</t>
  </si>
  <si>
    <t xml:space="preserve">Tubo rígido c/ ponta lisa   Ø = 100 mm </t>
  </si>
  <si>
    <t>Junção simples  Ø = 100 mm - 50 mm</t>
  </si>
  <si>
    <t>Junção simples  Ø = 100 mm - 100 mm</t>
  </si>
  <si>
    <t>Junção simples  Ø = 150 mm</t>
  </si>
  <si>
    <t>Junção simples  Ø = 150 mm - 100 mm</t>
  </si>
  <si>
    <t>Junção simples  Ø =   50 mm - 50 mm</t>
  </si>
  <si>
    <t>Luva de correr   Ø =  100 mm</t>
  </si>
  <si>
    <t>Luva de correr   Ø =  150 mm</t>
  </si>
  <si>
    <t>Caixa de inspeção de esgoto sifonada CES- 60x60 cm</t>
  </si>
  <si>
    <t>Caixa sifonada    Ø = 150x150x50R</t>
  </si>
  <si>
    <t>Conj</t>
  </si>
  <si>
    <t>Curva 90° soldável Ø = 40 mm</t>
  </si>
  <si>
    <t>Joelho 45° soldável Ø = 40 mm</t>
  </si>
  <si>
    <t>Joelho 90º soldável com  bucha de latão 25 mm - ½"</t>
  </si>
  <si>
    <t>Adapt sold. longo c/ flange p/cx. d agua 40 mm - 1.¼"</t>
  </si>
  <si>
    <t>Adapt sold.curto c/bolsa-rosca p registro 40 mm - 1.¼"</t>
  </si>
  <si>
    <t>Adapt sold.curto c/bolsa-rosca p registro 50 mm - 1.½"</t>
  </si>
  <si>
    <t>Adapt sold.curto c/bolsa-rosca p registro 75 mm - 2.½"</t>
  </si>
  <si>
    <t xml:space="preserve">Luva PVC soldável               Ø = 40mm  </t>
  </si>
  <si>
    <t>Tê 90 soldável                     Ø = 25 mm</t>
  </si>
  <si>
    <t>Curva 45° longa Ø = 100 mm</t>
  </si>
  <si>
    <t>Curva 45° longa Ø = 50 mm</t>
  </si>
  <si>
    <t>Curva 45° longa Akros  Ø = 40 mm</t>
  </si>
  <si>
    <t>Curva 90° curta  Ø = 100 mm</t>
  </si>
  <si>
    <t>Curva 90° curta  Ø = 40 mm</t>
  </si>
  <si>
    <t xml:space="preserve">Contrapiso de concreto fck= 11Mpa externo    # = 6cm </t>
  </si>
  <si>
    <t>Alvenaria em bloco de cimento de  19x19x39cm + arg. de assentamento</t>
  </si>
  <si>
    <t>Alvenaria em bloco de cimento de  14x19x39cm + arg. de assentamento</t>
  </si>
  <si>
    <t xml:space="preserve">Porta 2f de de abrir em chapa de aço nº 18 de 160x210cm </t>
  </si>
  <si>
    <t>Porta 2f de correr em chapa de aço nº 18 de 200x260cm</t>
  </si>
  <si>
    <t>Escada tipo marinheiro c/gaiola de 80x250cm  aço CA50A Ø = 16,0mm</t>
  </si>
  <si>
    <t>Tinta acrílica fosca (interno, tetos e externo)</t>
  </si>
  <si>
    <t xml:space="preserve">Fundo Preparador de paredes </t>
  </si>
  <si>
    <t>Líquido selador  acrílico</t>
  </si>
  <si>
    <t xml:space="preserve">Banca Granito Corumbá 100 X 60cm, # = 2cm, c/1 abertura </t>
  </si>
  <si>
    <t>Porta de 1 folha 90x210cm (prancheta encabeçada)</t>
  </si>
  <si>
    <t>Válvula de Esfera 1 ¼"</t>
  </si>
  <si>
    <t>Canaleta "U" de alvenaria c/ grelha met.p/ drenagem 20 x 20cm (água pluvial)</t>
  </si>
  <si>
    <t>Canaleta "U" alvenaria c/grelha ferro chato ½" de 10x10cm p/drenagem interna</t>
  </si>
  <si>
    <t>15.2</t>
  </si>
  <si>
    <t>Banc. Granito Corumbá 120 X 60cm, # = 2cm,  p/cuba aço inox 56x34x18cm</t>
  </si>
  <si>
    <t>Banc. Granito Corumbá 680X70cm,#=2cm, p/ cuba de aço inoxidável de 50x40x25cm</t>
  </si>
  <si>
    <t>Banc. Granito Corumbá 1500X70cm,#=2cm, p/cuba de aço inoxidável de 50x40x25cm</t>
  </si>
  <si>
    <t>Banc. Granito Corumbá 2080X70cm,#=2cm, p/cuba de aço inoxidável de 50x40x25cm</t>
  </si>
  <si>
    <t>Impermemeabilização a base de hidrofugante (2 aplicações)</t>
  </si>
  <si>
    <t>Porta 2f de correr em chapa de aço nº 18 de 250x210cm</t>
  </si>
  <si>
    <t>Engenheiro Civil Residente (Salários + Encargos)</t>
  </si>
  <si>
    <t>Encarregado Geral              (Salários + Encargos)</t>
  </si>
  <si>
    <t>Piso em cimento polido # = 12cm , em concreto fck = 25Mpa</t>
  </si>
  <si>
    <t>Encarregado Geral               (Salários + Encargos)</t>
  </si>
  <si>
    <t xml:space="preserve">Rodapé em granito cinza   h = 7cm    # = 2cm     </t>
  </si>
  <si>
    <t>Guarda Corpo metálico c/ corrimão tubular duplo</t>
  </si>
  <si>
    <t>7.14</t>
  </si>
  <si>
    <t>Brita nº 1</t>
  </si>
  <si>
    <t xml:space="preserve">Lona Plastica </t>
  </si>
  <si>
    <t>7.15</t>
  </si>
  <si>
    <t>7.16</t>
  </si>
  <si>
    <t>Líquido endurecedor de superfície( fornecimento e aplicação)</t>
  </si>
  <si>
    <t>7.17</t>
  </si>
  <si>
    <r>
      <t xml:space="preserve">Pilares           formas </t>
    </r>
    <r>
      <rPr>
        <sz val="11"/>
        <rFont val="Arial"/>
        <family val="2"/>
      </rPr>
      <t>em chp. de mad. comp.res. + prego+sarrafo.</t>
    </r>
  </si>
  <si>
    <r>
      <t xml:space="preserve">Laje maciça  </t>
    </r>
    <r>
      <rPr>
        <sz val="11"/>
        <rFont val="Arial"/>
        <family val="2"/>
      </rPr>
      <t>formas em chp. de mad. comp.res. + prego+sarrafo</t>
    </r>
    <r>
      <rPr>
        <sz val="12"/>
        <rFont val="Arial"/>
        <family val="2"/>
      </rPr>
      <t xml:space="preserve"> </t>
    </r>
  </si>
  <si>
    <t>Escada      formas em chp. de mad. comp.res. + prego+sarrafo</t>
  </si>
  <si>
    <t>Alvenaria em bloco de cimento de  19x19x39cm + arg. de assent.</t>
  </si>
  <si>
    <t>Alvenaria em bloco de cimento de  14x19x39cm + arg. de assent.</t>
  </si>
  <si>
    <t>Piso cerâmico 40x40cm PEI5 +argamassa de assentamento</t>
  </si>
  <si>
    <t xml:space="preserve">Rodapé em cerâmico  h = 7cm +argamassa de assentamento </t>
  </si>
  <si>
    <t>Soleira de granito cinza p/ porta  30x160cm +argam. assent.</t>
  </si>
  <si>
    <t>Soleira de granito cinza p/ porta  30x90cm  +argam. assent.</t>
  </si>
  <si>
    <t>Soleira de granito cinza p/ porta  30x250cm +argam. assent.</t>
  </si>
  <si>
    <t>Soleira de granito cinza p/ porta  30x200cm +argam. assent.</t>
  </si>
  <si>
    <t>Adaptador soldável c/ flange livre p/ caixa d'água  Ø = 25mm - ¾"</t>
  </si>
  <si>
    <t>Adaptador soldável curto c/ bolsa-rosca p/ reg. Ø = 25mm - ¾"</t>
  </si>
  <si>
    <t>Adapt. p/ cx. d´agua de de fibra Ø = 75mm x 2.½"</t>
  </si>
  <si>
    <t>Joelho 45° Ø = 2.½"</t>
  </si>
  <si>
    <t>Joelho 90° Ø = 1"</t>
  </si>
  <si>
    <t>Joelho 90° Ø = 1.½"</t>
  </si>
  <si>
    <t>Joelho 90° Ø = 2.½"</t>
  </si>
  <si>
    <t>Joelho de redução Ø = 1" x ¾"</t>
  </si>
  <si>
    <t>Luva Ø = 2.½"</t>
  </si>
  <si>
    <t>Luva macho - fêmea Ø =  1.¼"</t>
  </si>
  <si>
    <t>Luva macho - fêmea Ø = ¾"</t>
  </si>
  <si>
    <t>Tê de redução Ø = 1" x ¾"</t>
  </si>
  <si>
    <t>Bucha de redução Ø = 1.½" x 1.¼"</t>
  </si>
  <si>
    <t>Bucha de redução Ø = 1.¼" x 1"</t>
  </si>
  <si>
    <t>Bucha de redução Ø = 2.½" x 1.½"</t>
  </si>
  <si>
    <t>Tubo de aço galvanizado Ø = 25 mm - 1"</t>
  </si>
  <si>
    <t>Tubo de aço galvanizado Ø = 32 mm - 1.¼"</t>
  </si>
  <si>
    <t>Tubo de aço galvanizado Ø = 40 mm - 1.½"</t>
  </si>
  <si>
    <t>Tubo de aço galvanizado Ø = 65 mm - 2.½"</t>
  </si>
  <si>
    <t>Tampão   Ø = 1.¼"</t>
  </si>
  <si>
    <t>Tê de redução Ø = 1.½" x 1"</t>
  </si>
  <si>
    <t>Tê de redução Ø = 1.¼" x 1"</t>
  </si>
  <si>
    <t>Tê de redução Ø = 2.½" x 1.½"</t>
  </si>
  <si>
    <t>Tê de redução Ø = 2.½" x 1.¼"</t>
  </si>
  <si>
    <t>Sifão flexível p/ pia, lavatório e tanque   Ø = ¾" - 1.½"</t>
  </si>
  <si>
    <t>Registro bruto de gaveta industrial Ø = 2.½"</t>
  </si>
  <si>
    <t>Registro bruto de gaveta industrial Ø = 1.¼"</t>
  </si>
  <si>
    <t>Registro de gaveta c/ canopla cromada Ø = 1.½"</t>
  </si>
  <si>
    <t>Janela de alumínio  c/ vidros # = 4,0mm       J1  250x90x170cm</t>
  </si>
  <si>
    <t>Janela de alumínio  c/ vidros # = 4,0mm       J2  250x60x155cm</t>
  </si>
  <si>
    <t>Janela de alumínio  c/ vidros # = 4,0mm       J3     80x60x155cm</t>
  </si>
  <si>
    <t>Janela de alumínio  c/ vidros # = 4,0mm       J4  250x60x130cm</t>
  </si>
  <si>
    <t>3.11</t>
  </si>
  <si>
    <t>3.12</t>
  </si>
  <si>
    <t>3.13</t>
  </si>
  <si>
    <t>3.14</t>
  </si>
  <si>
    <t>5.3</t>
  </si>
  <si>
    <t>5.4</t>
  </si>
  <si>
    <t>5.5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</si>
  <si>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</si>
  <si>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</si>
  <si>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</si>
  <si>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</si>
  <si>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</si>
  <si>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</si>
  <si>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</si>
  <si>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</si>
  <si>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</si>
  <si>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</si>
  <si>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</si>
  <si>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</si>
  <si>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</si>
  <si>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</si>
  <si>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</si>
  <si>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</si>
  <si>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</si>
  <si>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</si>
  <si>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</si>
  <si>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</si>
  <si>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</si>
  <si>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</si>
  <si>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</si>
  <si>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</si>
  <si>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</si>
  <si>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</si>
  <si>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</si>
  <si>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</si>
  <si>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</si>
  <si>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</si>
  <si>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</si>
  <si>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</si>
  <si>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</si>
  <si>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</si>
  <si>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</si>
  <si>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</si>
  <si>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</si>
  <si>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</si>
  <si>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</si>
  <si>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</si>
  <si>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</si>
  <si>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</si>
  <si>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</si>
  <si>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</si>
  <si>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</si>
  <si>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</si>
  <si>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</si>
  <si>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</si>
  <si>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</si>
  <si>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</si>
  <si>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</si>
  <si>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</si>
  <si>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</si>
  <si>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</si>
  <si>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</si>
  <si>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</si>
  <si>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</si>
  <si>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</si>
  <si>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</si>
  <si>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</si>
  <si>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</si>
  <si>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</si>
  <si>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</si>
  <si>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</si>
  <si>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</si>
  <si>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</si>
  <si>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</si>
  <si>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</si>
  <si>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</si>
  <si>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</si>
  <si>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</si>
  <si>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</si>
  <si>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</si>
  <si>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</si>
  <si>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</si>
  <si>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</si>
  <si>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</si>
  <si>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Estrutura metálica p/telha tipo "sandwich"(incl.projeto/cálculo estrutural)</t>
  </si>
  <si>
    <t>Tubos de queda em   PVC Ø = 100mm</t>
  </si>
  <si>
    <t>Canaleta "U" de alvenaria c/ grelha met.p/ dren.20 x 20cm (água pluvial)</t>
  </si>
  <si>
    <t>11.4</t>
  </si>
  <si>
    <t>11.5</t>
  </si>
  <si>
    <t>11.6</t>
  </si>
  <si>
    <t>12.7</t>
  </si>
  <si>
    <t>15.3</t>
  </si>
  <si>
    <t>15.4</t>
  </si>
  <si>
    <t>15.5</t>
  </si>
  <si>
    <t>15.6</t>
  </si>
  <si>
    <t>15.7</t>
  </si>
  <si>
    <t>15.8</t>
  </si>
  <si>
    <t>15.9</t>
  </si>
  <si>
    <t>Regularização de Contrapiso em argamassa cimento/areia traço1:3 (externo)</t>
  </si>
  <si>
    <t>Escada tipo marinheiro c/gaiola de 80x250cm aço CA50A Ø = 16,0mm</t>
  </si>
  <si>
    <t xml:space="preserve">INSERIR NESSAS LINHAS  - CABECALHO COM LOGO E DADOS DA EMPRESA </t>
  </si>
  <si>
    <t>INSERIR NESSAS LINHAS  - DATA, NOME E ASSINATURA DO RESPONSÁVEL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</si>
</sst>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General_)"/>
    <numFmt numFmtId="183" formatCode="0.0%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2"/>
      <name val="Calibri"/>
      <family val="2"/>
    </font>
    <font>
      <b/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4" fillId="0" borderId="12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181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1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9" fontId="4" fillId="0" borderId="11" xfId="0" applyNumberFormat="1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17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81" fontId="4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10" fontId="0" fillId="0" borderId="0" xfId="0" applyNumberFormat="1" applyFont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0" fontId="0" fillId="0" borderId="18" xfId="0" applyNumberFormat="1" applyFont="1" applyFill="1" applyBorder="1" applyAlignment="1">
      <alignment horizontal="center"/>
    </xf>
    <xf numFmtId="10" fontId="1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181" fontId="48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49" fillId="0" borderId="11" xfId="0" applyFont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48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181" fontId="3" fillId="0" borderId="13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10" fontId="0" fillId="0" borderId="11" xfId="0" applyNumberFormat="1" applyFont="1" applyBorder="1" applyAlignment="1" applyProtection="1">
      <alignment horizontal="center"/>
      <protection locked="0"/>
    </xf>
    <xf numFmtId="10" fontId="1" fillId="0" borderId="11" xfId="0" applyNumberFormat="1" applyFont="1" applyBorder="1" applyAlignment="1" applyProtection="1">
      <alignment horizontal="center"/>
      <protection locked="0"/>
    </xf>
    <xf numFmtId="10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10" fontId="1" fillId="0" borderId="11" xfId="0" applyNumberFormat="1" applyFont="1" applyFill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4" fontId="3" fillId="0" borderId="11" xfId="0" applyNumberFormat="1" applyFont="1" applyFill="1" applyBorder="1" applyAlignment="1" applyProtection="1">
      <alignment horizontal="right"/>
      <protection locked="0"/>
    </xf>
    <xf numFmtId="10" fontId="7" fillId="0" borderId="22" xfId="0" applyNumberFormat="1" applyFont="1" applyBorder="1" applyAlignment="1">
      <alignment horizontal="center"/>
    </xf>
    <xf numFmtId="10" fontId="1" fillId="0" borderId="23" xfId="0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81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1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10" fontId="0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 applyProtection="1">
      <alignment horizontal="right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181" fontId="4" fillId="0" borderId="0" xfId="0" applyNumberFormat="1" applyFont="1" applyFill="1" applyAlignment="1" applyProtection="1">
      <alignment horizontal="center"/>
      <protection locked="0"/>
    </xf>
    <xf numFmtId="4" fontId="3" fillId="0" borderId="0" xfId="0" applyNumberFormat="1" applyFont="1" applyFill="1" applyAlignment="1" applyProtection="1">
      <alignment horizontal="right"/>
      <protection locked="0"/>
    </xf>
    <xf numFmtId="10" fontId="1" fillId="0" borderId="0" xfId="0" applyNumberFormat="1" applyFont="1" applyFill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2" fontId="8" fillId="0" borderId="2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10" fontId="7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181" fontId="4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  <xf numFmtId="9" fontId="4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4" fontId="3" fillId="0" borderId="26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center"/>
    </xf>
    <xf numFmtId="0" fontId="7" fillId="0" borderId="18" xfId="0" applyFont="1" applyBorder="1" applyAlignment="1">
      <alignment/>
    </xf>
    <xf numFmtId="4" fontId="7" fillId="0" borderId="18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52"/>
  <sheetViews>
    <sheetView tabSelected="1" view="pageBreakPreview" zoomScale="93" zoomScaleSheetLayoutView="93" zoomScalePageLayoutView="0" workbookViewId="0" topLeftCell="A7">
      <pane ySplit="6" topLeftCell="A16" activePane="bottomLeft" state="frozen"/>
      <selection pane="topLeft" activeCell="A7" sqref="A7"/>
      <selection pane="bottomLeft" activeCell="H22" sqref="H22"/>
    </sheetView>
  </sheetViews>
  <sheetFormatPr defaultColWidth="9.140625" defaultRowHeight="12.75"/>
  <cols>
    <col min="1" max="1" width="6.7109375" style="69" customWidth="1"/>
    <col min="2" max="2" width="64.8515625" style="0" customWidth="1"/>
    <col min="3" max="3" width="6.8515625" style="105" customWidth="1"/>
    <col min="4" max="4" width="8.140625" style="11" customWidth="1"/>
    <col min="5" max="5" width="12.7109375" style="19" customWidth="1"/>
    <col min="6" max="6" width="12.7109375" style="3" customWidth="1"/>
    <col min="7" max="7" width="14.7109375" style="3" customWidth="1"/>
    <col min="8" max="8" width="8.00390625" style="90" customWidth="1"/>
    <col min="9" max="10" width="14.7109375" style="12" customWidth="1"/>
  </cols>
  <sheetData>
    <row r="1" ht="15" hidden="1"/>
    <row r="2" ht="15" hidden="1"/>
    <row r="3" ht="15" hidden="1"/>
    <row r="4" ht="15" hidden="1"/>
    <row r="5" ht="15" hidden="1"/>
    <row r="6" ht="15" hidden="1"/>
    <row r="7" spans="1:10" ht="19.5">
      <c r="A7" s="164"/>
      <c r="B7" s="164"/>
      <c r="C7" s="164"/>
      <c r="D7" s="164"/>
      <c r="E7" s="164"/>
      <c r="F7" s="164"/>
      <c r="G7" s="164"/>
      <c r="H7" s="164"/>
      <c r="I7" s="164"/>
      <c r="J7" s="50"/>
    </row>
    <row r="8" spans="1:10" ht="19.5">
      <c r="A8" s="164"/>
      <c r="B8" s="164"/>
      <c r="C8" s="164"/>
      <c r="D8" s="164"/>
      <c r="E8" s="164"/>
      <c r="F8" s="164"/>
      <c r="G8" s="164"/>
      <c r="H8" s="164"/>
      <c r="I8" s="164"/>
      <c r="J8" s="50"/>
    </row>
    <row r="9" spans="1:10" ht="18">
      <c r="A9" s="180" t="s">
        <v>410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19.5">
      <c r="A10" s="164"/>
      <c r="B10" s="164"/>
      <c r="C10" s="164"/>
      <c r="D10" s="164"/>
      <c r="E10" s="164"/>
      <c r="F10" s="164"/>
      <c r="G10" s="164"/>
      <c r="H10" s="164"/>
      <c r="I10" s="164"/>
      <c r="J10" s="50"/>
    </row>
    <row r="11" spans="1:10" ht="20.25" thickBot="1">
      <c r="A11" s="165"/>
      <c r="B11" s="165"/>
      <c r="C11" s="165"/>
      <c r="D11" s="165"/>
      <c r="E11" s="165"/>
      <c r="F11" s="165"/>
      <c r="G11" s="165"/>
      <c r="H11" s="165"/>
      <c r="I11" s="165"/>
      <c r="J11" s="50"/>
    </row>
    <row r="12" spans="1:10" s="105" customFormat="1" ht="16.5" thickBot="1" thickTop="1">
      <c r="A12" s="60" t="s">
        <v>1</v>
      </c>
      <c r="B12" s="33" t="s">
        <v>2</v>
      </c>
      <c r="C12" s="33" t="s">
        <v>3</v>
      </c>
      <c r="D12" s="34" t="s">
        <v>4</v>
      </c>
      <c r="E12" s="35" t="s">
        <v>39</v>
      </c>
      <c r="F12" s="35" t="s">
        <v>40</v>
      </c>
      <c r="G12" s="35" t="s">
        <v>5</v>
      </c>
      <c r="H12" s="144" t="s">
        <v>42</v>
      </c>
      <c r="I12" s="146" t="s">
        <v>43</v>
      </c>
      <c r="J12" s="57"/>
    </row>
    <row r="13" spans="1:10" s="86" customFormat="1" ht="16.5" thickTop="1">
      <c r="A13" s="133" t="s">
        <v>6</v>
      </c>
      <c r="B13" s="134" t="s">
        <v>7</v>
      </c>
      <c r="C13" s="131"/>
      <c r="D13" s="132"/>
      <c r="E13" s="25"/>
      <c r="F13" s="25" t="s">
        <v>8</v>
      </c>
      <c r="G13" s="25" t="s">
        <v>8</v>
      </c>
      <c r="H13" s="91"/>
      <c r="I13" s="125"/>
      <c r="J13" s="58"/>
    </row>
    <row r="14" spans="1:10" s="86" customFormat="1" ht="15">
      <c r="A14" s="5" t="s">
        <v>9</v>
      </c>
      <c r="B14" s="75" t="s">
        <v>152</v>
      </c>
      <c r="C14" s="6" t="s">
        <v>46</v>
      </c>
      <c r="D14" s="7">
        <v>2</v>
      </c>
      <c r="E14" s="141"/>
      <c r="F14" s="141"/>
      <c r="G14" s="8">
        <f>(E14+F14)*D14</f>
        <v>0</v>
      </c>
      <c r="H14" s="136"/>
      <c r="I14" s="126">
        <f>G14*(1+H14)</f>
        <v>0</v>
      </c>
      <c r="J14" s="58"/>
    </row>
    <row r="15" spans="1:10" s="86" customFormat="1" ht="15.75">
      <c r="A15" s="114"/>
      <c r="B15" s="135" t="s">
        <v>10</v>
      </c>
      <c r="C15" s="40"/>
      <c r="D15" s="41"/>
      <c r="E15" s="14">
        <f>E14*D14</f>
        <v>0</v>
      </c>
      <c r="F15" s="14">
        <f>F14*D14</f>
        <v>0</v>
      </c>
      <c r="G15" s="14">
        <f>SUM(G14:G14)</f>
        <v>0</v>
      </c>
      <c r="H15" s="136"/>
      <c r="I15" s="127">
        <f>SUM(I14:I14)</f>
        <v>0</v>
      </c>
      <c r="J15" s="32"/>
    </row>
    <row r="16" spans="1:10" s="86" customFormat="1" ht="15.75">
      <c r="A16" s="114"/>
      <c r="B16" s="135"/>
      <c r="C16" s="40"/>
      <c r="D16" s="41"/>
      <c r="E16" s="14"/>
      <c r="F16" s="14"/>
      <c r="G16" s="14"/>
      <c r="H16" s="136"/>
      <c r="I16" s="126"/>
      <c r="J16" s="32"/>
    </row>
    <row r="17" spans="1:10" s="86" customFormat="1" ht="15.75">
      <c r="A17" s="26" t="s">
        <v>11</v>
      </c>
      <c r="B17" s="65" t="s">
        <v>153</v>
      </c>
      <c r="C17" s="40"/>
      <c r="D17" s="41"/>
      <c r="E17" s="14"/>
      <c r="F17" s="14"/>
      <c r="G17" s="14"/>
      <c r="H17" s="137"/>
      <c r="I17" s="127"/>
      <c r="J17" s="32"/>
    </row>
    <row r="18" spans="1:10" s="86" customFormat="1" ht="15.75">
      <c r="A18" s="5" t="s">
        <v>12</v>
      </c>
      <c r="B18" s="75" t="s">
        <v>154</v>
      </c>
      <c r="C18" s="6" t="s">
        <v>146</v>
      </c>
      <c r="D18" s="7">
        <v>1</v>
      </c>
      <c r="E18" s="141"/>
      <c r="F18" s="141"/>
      <c r="G18" s="8">
        <f>(F18+E18)*D18</f>
        <v>0</v>
      </c>
      <c r="H18" s="136"/>
      <c r="I18" s="126">
        <f>G18*(1+H18)</f>
        <v>0</v>
      </c>
      <c r="J18" s="32"/>
    </row>
    <row r="19" spans="1:10" s="86" customFormat="1" ht="15.75">
      <c r="A19" s="5" t="s">
        <v>13</v>
      </c>
      <c r="B19" s="89" t="s">
        <v>155</v>
      </c>
      <c r="C19" s="6" t="s">
        <v>156</v>
      </c>
      <c r="D19" s="7">
        <v>4</v>
      </c>
      <c r="E19" s="141"/>
      <c r="F19" s="141"/>
      <c r="G19" s="8">
        <f>(F19+E19)*D19</f>
        <v>0</v>
      </c>
      <c r="H19" s="136"/>
      <c r="I19" s="126">
        <f>G19*(1+H19)</f>
        <v>0</v>
      </c>
      <c r="J19" s="32"/>
    </row>
    <row r="20" spans="1:10" s="86" customFormat="1" ht="15.75">
      <c r="A20" s="5" t="s">
        <v>14</v>
      </c>
      <c r="B20" s="13" t="s">
        <v>254</v>
      </c>
      <c r="C20" s="6" t="s">
        <v>156</v>
      </c>
      <c r="D20" s="7">
        <v>4</v>
      </c>
      <c r="E20" s="141"/>
      <c r="F20" s="141"/>
      <c r="G20" s="8">
        <f>(F20+E20)*D20</f>
        <v>0</v>
      </c>
      <c r="H20" s="136"/>
      <c r="I20" s="126">
        <f>G20*(1+H20)</f>
        <v>0</v>
      </c>
      <c r="J20" s="32"/>
    </row>
    <row r="21" spans="1:10" s="86" customFormat="1" ht="15.75">
      <c r="A21" s="5" t="s">
        <v>15</v>
      </c>
      <c r="B21" s="13" t="s">
        <v>255</v>
      </c>
      <c r="C21" s="6" t="s">
        <v>156</v>
      </c>
      <c r="D21" s="7">
        <v>4</v>
      </c>
      <c r="E21" s="141"/>
      <c r="F21" s="141"/>
      <c r="G21" s="8">
        <f>(F21+E21)*D21</f>
        <v>0</v>
      </c>
      <c r="H21" s="136"/>
      <c r="I21" s="126">
        <f>G21*(1+H21)</f>
        <v>0</v>
      </c>
      <c r="J21" s="32"/>
    </row>
    <row r="22" spans="1:10" s="86" customFormat="1" ht="15.75">
      <c r="A22" s="5" t="s">
        <v>149</v>
      </c>
      <c r="B22" s="13" t="s">
        <v>157</v>
      </c>
      <c r="C22" s="6" t="s">
        <v>156</v>
      </c>
      <c r="D22" s="7">
        <v>4</v>
      </c>
      <c r="E22" s="141"/>
      <c r="F22" s="141"/>
      <c r="G22" s="8">
        <f>(F22+E22)*D22</f>
        <v>0</v>
      </c>
      <c r="H22" s="136"/>
      <c r="I22" s="126">
        <f>G22*(1+H22)</f>
        <v>0</v>
      </c>
      <c r="J22" s="32"/>
    </row>
    <row r="23" spans="1:10" s="86" customFormat="1" ht="15.75">
      <c r="A23" s="26"/>
      <c r="B23" s="65" t="s">
        <v>10</v>
      </c>
      <c r="C23" s="40"/>
      <c r="D23" s="41"/>
      <c r="E23" s="14">
        <f>SUMPRODUCT(E18:E22,D18:D22)</f>
        <v>0</v>
      </c>
      <c r="F23" s="14">
        <f>SUMPRODUCT(F18:F22,D18:D22)</f>
        <v>0</v>
      </c>
      <c r="G23" s="14">
        <f>SUM(G18:G22)</f>
        <v>0</v>
      </c>
      <c r="H23" s="137"/>
      <c r="I23" s="127">
        <f>SUM(I18:I22)</f>
        <v>0</v>
      </c>
      <c r="J23" s="32"/>
    </row>
    <row r="24" spans="1:10" s="86" customFormat="1" ht="15">
      <c r="A24" s="70"/>
      <c r="B24" s="75"/>
      <c r="C24" s="6"/>
      <c r="D24" s="7"/>
      <c r="E24" s="8"/>
      <c r="F24" s="8"/>
      <c r="G24" s="8"/>
      <c r="H24" s="136"/>
      <c r="I24" s="126"/>
      <c r="J24" s="58"/>
    </row>
    <row r="25" spans="1:10" s="86" customFormat="1" ht="15.75">
      <c r="A25" s="114" t="s">
        <v>16</v>
      </c>
      <c r="B25" s="135" t="s">
        <v>17</v>
      </c>
      <c r="C25" s="6"/>
      <c r="D25" s="7" t="s">
        <v>8</v>
      </c>
      <c r="E25" s="8"/>
      <c r="F25" s="8"/>
      <c r="G25" s="8"/>
      <c r="H25" s="136"/>
      <c r="I25" s="126"/>
      <c r="J25" s="58"/>
    </row>
    <row r="26" spans="1:10" s="86" customFormat="1" ht="15">
      <c r="A26" s="31" t="s">
        <v>18</v>
      </c>
      <c r="B26" s="30" t="s">
        <v>267</v>
      </c>
      <c r="C26" s="66" t="s">
        <v>30</v>
      </c>
      <c r="D26" s="43">
        <v>91</v>
      </c>
      <c r="E26" s="141"/>
      <c r="F26" s="141"/>
      <c r="G26" s="61">
        <f aca="true" t="shared" si="0" ref="G26:G39">(F26+E26)*D26</f>
        <v>0</v>
      </c>
      <c r="H26" s="138"/>
      <c r="I26" s="126">
        <f aca="true" t="shared" si="1" ref="I26:I39">G26*(1+H26)</f>
        <v>0</v>
      </c>
      <c r="J26" s="58"/>
    </row>
    <row r="27" spans="1:10" s="86" customFormat="1" ht="15">
      <c r="A27" s="31" t="s">
        <v>20</v>
      </c>
      <c r="B27" s="30" t="s">
        <v>19</v>
      </c>
      <c r="C27" s="66" t="s">
        <v>32</v>
      </c>
      <c r="D27" s="43">
        <v>257</v>
      </c>
      <c r="E27" s="141"/>
      <c r="F27" s="141"/>
      <c r="G27" s="61">
        <f t="shared" si="0"/>
        <v>0</v>
      </c>
      <c r="H27" s="138"/>
      <c r="I27" s="126">
        <f t="shared" si="1"/>
        <v>0</v>
      </c>
      <c r="J27" s="58"/>
    </row>
    <row r="28" spans="1:10" s="86" customFormat="1" ht="15">
      <c r="A28" s="31" t="s">
        <v>21</v>
      </c>
      <c r="B28" s="30" t="s">
        <v>41</v>
      </c>
      <c r="C28" s="66" t="s">
        <v>31</v>
      </c>
      <c r="D28" s="43">
        <v>7</v>
      </c>
      <c r="E28" s="141"/>
      <c r="F28" s="141"/>
      <c r="G28" s="61">
        <f t="shared" si="0"/>
        <v>0</v>
      </c>
      <c r="H28" s="138"/>
      <c r="I28" s="126">
        <f t="shared" si="1"/>
        <v>0</v>
      </c>
      <c r="J28" s="58"/>
    </row>
    <row r="29" spans="1:10" s="86" customFormat="1" ht="15">
      <c r="A29" s="31" t="s">
        <v>22</v>
      </c>
      <c r="B29" s="30" t="s">
        <v>167</v>
      </c>
      <c r="C29" s="66" t="s">
        <v>30</v>
      </c>
      <c r="D29" s="43">
        <v>220</v>
      </c>
      <c r="E29" s="141"/>
      <c r="F29" s="141"/>
      <c r="G29" s="61">
        <f t="shared" si="0"/>
        <v>0</v>
      </c>
      <c r="H29" s="138"/>
      <c r="I29" s="126">
        <f t="shared" si="1"/>
        <v>0</v>
      </c>
      <c r="J29" s="58"/>
    </row>
    <row r="30" spans="1:10" s="86" customFormat="1" ht="15">
      <c r="A30" s="31" t="s">
        <v>29</v>
      </c>
      <c r="B30" s="30" t="s">
        <v>19</v>
      </c>
      <c r="C30" s="66" t="s">
        <v>32</v>
      </c>
      <c r="D30" s="43">
        <v>1560</v>
      </c>
      <c r="E30" s="141"/>
      <c r="F30" s="141"/>
      <c r="G30" s="61">
        <f t="shared" si="0"/>
        <v>0</v>
      </c>
      <c r="H30" s="138"/>
      <c r="I30" s="126">
        <f t="shared" si="1"/>
        <v>0</v>
      </c>
      <c r="J30" s="58"/>
    </row>
    <row r="31" spans="1:10" s="86" customFormat="1" ht="15">
      <c r="A31" s="31" t="s">
        <v>158</v>
      </c>
      <c r="B31" s="30" t="s">
        <v>41</v>
      </c>
      <c r="C31" s="66" t="s">
        <v>31</v>
      </c>
      <c r="D31" s="43">
        <v>19</v>
      </c>
      <c r="E31" s="141"/>
      <c r="F31" s="141"/>
      <c r="G31" s="61">
        <f t="shared" si="0"/>
        <v>0</v>
      </c>
      <c r="H31" s="138"/>
      <c r="I31" s="126">
        <f t="shared" si="1"/>
        <v>0</v>
      </c>
      <c r="J31" s="58"/>
    </row>
    <row r="32" spans="1:10" s="86" customFormat="1" ht="15">
      <c r="A32" s="31" t="s">
        <v>159</v>
      </c>
      <c r="B32" s="30" t="s">
        <v>268</v>
      </c>
      <c r="C32" s="66" t="s">
        <v>30</v>
      </c>
      <c r="D32" s="43">
        <v>121</v>
      </c>
      <c r="E32" s="141"/>
      <c r="F32" s="141"/>
      <c r="G32" s="61">
        <f t="shared" si="0"/>
        <v>0</v>
      </c>
      <c r="H32" s="138"/>
      <c r="I32" s="126">
        <f t="shared" si="1"/>
        <v>0</v>
      </c>
      <c r="J32" s="58"/>
    </row>
    <row r="33" spans="1:10" s="86" customFormat="1" ht="15">
      <c r="A33" s="31" t="s">
        <v>150</v>
      </c>
      <c r="B33" s="30" t="s">
        <v>19</v>
      </c>
      <c r="C33" s="66" t="s">
        <v>32</v>
      </c>
      <c r="D33" s="43">
        <v>1455</v>
      </c>
      <c r="E33" s="141"/>
      <c r="F33" s="141"/>
      <c r="G33" s="61">
        <f t="shared" si="0"/>
        <v>0</v>
      </c>
      <c r="H33" s="138"/>
      <c r="I33" s="126">
        <f t="shared" si="1"/>
        <v>0</v>
      </c>
      <c r="J33" s="58"/>
    </row>
    <row r="34" spans="1:10" s="86" customFormat="1" ht="15">
      <c r="A34" s="31" t="s">
        <v>151</v>
      </c>
      <c r="B34" s="30" t="s">
        <v>41</v>
      </c>
      <c r="C34" s="66" t="s">
        <v>31</v>
      </c>
      <c r="D34" s="43">
        <v>15</v>
      </c>
      <c r="E34" s="141"/>
      <c r="F34" s="141"/>
      <c r="G34" s="61">
        <f t="shared" si="0"/>
        <v>0</v>
      </c>
      <c r="H34" s="138"/>
      <c r="I34" s="126">
        <f t="shared" si="1"/>
        <v>0</v>
      </c>
      <c r="J34" s="58"/>
    </row>
    <row r="35" spans="1:10" s="86" customFormat="1" ht="15">
      <c r="A35" s="31" t="s">
        <v>165</v>
      </c>
      <c r="B35" s="30" t="s">
        <v>269</v>
      </c>
      <c r="C35" s="66" t="s">
        <v>30</v>
      </c>
      <c r="D35" s="43">
        <v>11</v>
      </c>
      <c r="E35" s="141"/>
      <c r="F35" s="141"/>
      <c r="G35" s="61">
        <f t="shared" si="0"/>
        <v>0</v>
      </c>
      <c r="H35" s="138"/>
      <c r="I35" s="126">
        <f t="shared" si="1"/>
        <v>0</v>
      </c>
      <c r="J35" s="58"/>
    </row>
    <row r="36" spans="1:10" s="86" customFormat="1" ht="15">
      <c r="A36" s="31" t="s">
        <v>310</v>
      </c>
      <c r="B36" s="30" t="s">
        <v>19</v>
      </c>
      <c r="C36" s="66" t="s">
        <v>32</v>
      </c>
      <c r="D36" s="43">
        <v>50</v>
      </c>
      <c r="E36" s="141"/>
      <c r="F36" s="141"/>
      <c r="G36" s="61">
        <f t="shared" si="0"/>
        <v>0</v>
      </c>
      <c r="H36" s="138"/>
      <c r="I36" s="126">
        <f t="shared" si="1"/>
        <v>0</v>
      </c>
      <c r="J36" s="58"/>
    </row>
    <row r="37" spans="1:10" s="86" customFormat="1" ht="15">
      <c r="A37" s="31" t="s">
        <v>311</v>
      </c>
      <c r="B37" s="30" t="s">
        <v>41</v>
      </c>
      <c r="C37" s="66" t="s">
        <v>31</v>
      </c>
      <c r="D37" s="43">
        <v>3</v>
      </c>
      <c r="E37" s="141"/>
      <c r="F37" s="141"/>
      <c r="G37" s="61">
        <f t="shared" si="0"/>
        <v>0</v>
      </c>
      <c r="H37" s="138"/>
      <c r="I37" s="126">
        <f t="shared" si="1"/>
        <v>0</v>
      </c>
      <c r="J37" s="58"/>
    </row>
    <row r="38" spans="1:10" s="86" customFormat="1" ht="15">
      <c r="A38" s="31" t="s">
        <v>312</v>
      </c>
      <c r="B38" s="30" t="s">
        <v>170</v>
      </c>
      <c r="C38" s="66" t="s">
        <v>30</v>
      </c>
      <c r="D38" s="43">
        <v>157</v>
      </c>
      <c r="E38" s="141"/>
      <c r="F38" s="141"/>
      <c r="G38" s="61">
        <f t="shared" si="0"/>
        <v>0</v>
      </c>
      <c r="H38" s="138"/>
      <c r="I38" s="126">
        <f t="shared" si="1"/>
        <v>0</v>
      </c>
      <c r="J38" s="58"/>
    </row>
    <row r="39" spans="1:10" s="86" customFormat="1" ht="15.75">
      <c r="A39" s="31" t="s">
        <v>313</v>
      </c>
      <c r="B39" s="30" t="s">
        <v>56</v>
      </c>
      <c r="C39" s="66" t="s">
        <v>46</v>
      </c>
      <c r="D39" s="43">
        <v>1500</v>
      </c>
      <c r="E39" s="141"/>
      <c r="F39" s="141"/>
      <c r="G39" s="61">
        <f t="shared" si="0"/>
        <v>0</v>
      </c>
      <c r="H39" s="138"/>
      <c r="I39" s="126">
        <f t="shared" si="1"/>
        <v>0</v>
      </c>
      <c r="J39" s="58"/>
    </row>
    <row r="40" spans="1:10" s="119" customFormat="1" ht="15.75">
      <c r="A40" s="117"/>
      <c r="B40" s="118" t="s">
        <v>10</v>
      </c>
      <c r="C40" s="77"/>
      <c r="D40" s="77"/>
      <c r="E40" s="74">
        <f>SUMPRODUCT(E26:E36,D26:D36)</f>
        <v>0</v>
      </c>
      <c r="F40" s="74">
        <f>SUMPRODUCT(F26:F36,D26:D36)</f>
        <v>0</v>
      </c>
      <c r="G40" s="74">
        <f>SUM(G26:G39)</f>
        <v>0</v>
      </c>
      <c r="H40" s="139"/>
      <c r="I40" s="128">
        <f>SUM(I26:I39)</f>
        <v>0</v>
      </c>
      <c r="J40" s="32"/>
    </row>
    <row r="41" spans="1:10" s="86" customFormat="1" ht="15.75">
      <c r="A41" s="71"/>
      <c r="B41" s="88"/>
      <c r="C41" s="66"/>
      <c r="D41" s="43"/>
      <c r="E41" s="74"/>
      <c r="F41" s="74"/>
      <c r="G41" s="74"/>
      <c r="H41" s="138"/>
      <c r="I41" s="129"/>
      <c r="J41" s="32"/>
    </row>
    <row r="42" spans="1:10" s="87" customFormat="1" ht="15.75">
      <c r="A42" s="93" t="s">
        <v>23</v>
      </c>
      <c r="B42" s="88" t="s">
        <v>57</v>
      </c>
      <c r="C42" s="67"/>
      <c r="D42" s="68"/>
      <c r="E42" s="74"/>
      <c r="F42" s="74"/>
      <c r="G42" s="74"/>
      <c r="H42" s="140"/>
      <c r="I42" s="128"/>
      <c r="J42" s="32"/>
    </row>
    <row r="43" spans="1:10" s="86" customFormat="1" ht="15.75">
      <c r="A43" s="71" t="s">
        <v>33</v>
      </c>
      <c r="B43" s="115" t="s">
        <v>270</v>
      </c>
      <c r="C43" s="66" t="s">
        <v>30</v>
      </c>
      <c r="D43" s="43">
        <v>758</v>
      </c>
      <c r="E43" s="142"/>
      <c r="F43" s="142"/>
      <c r="G43" s="61">
        <f>(F43+E43)*D43</f>
        <v>0</v>
      </c>
      <c r="H43" s="138"/>
      <c r="I43" s="126">
        <f>G43*(1+H43)</f>
        <v>0</v>
      </c>
      <c r="J43" s="32"/>
    </row>
    <row r="44" spans="1:10" s="86" customFormat="1" ht="15.75">
      <c r="A44" s="71" t="s">
        <v>91</v>
      </c>
      <c r="B44" s="115" t="s">
        <v>271</v>
      </c>
      <c r="C44" s="66" t="s">
        <v>30</v>
      </c>
      <c r="D44" s="43">
        <v>181</v>
      </c>
      <c r="E44" s="142"/>
      <c r="F44" s="142"/>
      <c r="G44" s="61">
        <f>(F44+E44)*D44</f>
        <v>0</v>
      </c>
      <c r="H44" s="138"/>
      <c r="I44" s="126">
        <f>G44*(1+H44)</f>
        <v>0</v>
      </c>
      <c r="J44" s="32"/>
    </row>
    <row r="45" spans="1:10" s="86" customFormat="1" ht="15.75">
      <c r="A45" s="71"/>
      <c r="B45" s="88" t="s">
        <v>10</v>
      </c>
      <c r="C45" s="66"/>
      <c r="D45" s="43"/>
      <c r="E45" s="74">
        <f>SUMPRODUCT(E43:E44,D43:D44)</f>
        <v>0</v>
      </c>
      <c r="F45" s="74">
        <f>SUMPRODUCT(F43:F44,D43:D44)</f>
        <v>0</v>
      </c>
      <c r="G45" s="74">
        <f>SUM(G43:G44)</f>
        <v>0</v>
      </c>
      <c r="H45" s="138"/>
      <c r="I45" s="128">
        <f>SUM(I43:I44)</f>
        <v>0</v>
      </c>
      <c r="J45" s="32"/>
    </row>
    <row r="46" spans="1:10" s="86" customFormat="1" ht="15.75">
      <c r="A46" s="71"/>
      <c r="B46" s="88"/>
      <c r="C46" s="66"/>
      <c r="D46" s="43"/>
      <c r="E46" s="74"/>
      <c r="F46" s="74"/>
      <c r="G46" s="74"/>
      <c r="H46" s="138"/>
      <c r="I46" s="128"/>
      <c r="J46" s="32"/>
    </row>
    <row r="47" spans="1:10" s="87" customFormat="1" ht="15.75">
      <c r="A47" s="93" t="s">
        <v>24</v>
      </c>
      <c r="B47" s="88" t="s">
        <v>58</v>
      </c>
      <c r="C47" s="67"/>
      <c r="D47" s="68"/>
      <c r="E47" s="74"/>
      <c r="F47" s="74"/>
      <c r="G47" s="74"/>
      <c r="H47" s="140"/>
      <c r="I47" s="128"/>
      <c r="J47" s="32"/>
    </row>
    <row r="48" spans="1:10" s="86" customFormat="1" ht="15.75">
      <c r="A48" s="71" t="s">
        <v>25</v>
      </c>
      <c r="B48" s="76" t="s">
        <v>59</v>
      </c>
      <c r="C48" s="66" t="s">
        <v>30</v>
      </c>
      <c r="D48" s="43">
        <v>200</v>
      </c>
      <c r="E48" s="141"/>
      <c r="F48" s="141"/>
      <c r="G48" s="61">
        <f>(F48+E48)*D48</f>
        <v>0</v>
      </c>
      <c r="H48" s="138"/>
      <c r="I48" s="126">
        <f>G48*(1+H48)</f>
        <v>0</v>
      </c>
      <c r="J48" s="32"/>
    </row>
    <row r="49" spans="1:10" s="86" customFormat="1" ht="15.75">
      <c r="A49" s="71" t="s">
        <v>92</v>
      </c>
      <c r="B49" s="76" t="s">
        <v>60</v>
      </c>
      <c r="C49" s="66" t="s">
        <v>30</v>
      </c>
      <c r="D49" s="43">
        <v>200</v>
      </c>
      <c r="E49" s="141"/>
      <c r="F49" s="141"/>
      <c r="G49" s="61">
        <f>(F49+E49)*D49</f>
        <v>0</v>
      </c>
      <c r="H49" s="138"/>
      <c r="I49" s="126">
        <f>G49*(1+H49)</f>
        <v>0</v>
      </c>
      <c r="J49" s="32"/>
    </row>
    <row r="50" spans="1:10" s="86" customFormat="1" ht="15.75">
      <c r="A50" s="71" t="s">
        <v>314</v>
      </c>
      <c r="B50" s="76" t="s">
        <v>252</v>
      </c>
      <c r="C50" s="66" t="s">
        <v>30</v>
      </c>
      <c r="D50" s="43">
        <v>846</v>
      </c>
      <c r="E50" s="141"/>
      <c r="F50" s="141"/>
      <c r="G50" s="61">
        <f>(F50+E50)*D50</f>
        <v>0</v>
      </c>
      <c r="H50" s="138"/>
      <c r="I50" s="126">
        <f>G50*(1+H50)</f>
        <v>0</v>
      </c>
      <c r="J50" s="32"/>
    </row>
    <row r="51" spans="1:10" s="86" customFormat="1" ht="15.75">
      <c r="A51" s="71" t="s">
        <v>315</v>
      </c>
      <c r="B51" s="76" t="s">
        <v>61</v>
      </c>
      <c r="C51" s="66" t="s">
        <v>30</v>
      </c>
      <c r="D51" s="43">
        <v>152</v>
      </c>
      <c r="E51" s="141"/>
      <c r="F51" s="141"/>
      <c r="G51" s="61">
        <f>(F51+E51)*D51</f>
        <v>0</v>
      </c>
      <c r="H51" s="138"/>
      <c r="I51" s="126">
        <f>G51*(1+H51)</f>
        <v>0</v>
      </c>
      <c r="J51" s="32"/>
    </row>
    <row r="52" spans="1:10" s="86" customFormat="1" ht="15.75">
      <c r="A52" s="71" t="s">
        <v>316</v>
      </c>
      <c r="B52" s="76" t="s">
        <v>62</v>
      </c>
      <c r="C52" s="66" t="s">
        <v>30</v>
      </c>
      <c r="D52" s="43">
        <v>60</v>
      </c>
      <c r="E52" s="141"/>
      <c r="F52" s="141"/>
      <c r="G52" s="61">
        <f>(F52+E52)*D52</f>
        <v>0</v>
      </c>
      <c r="H52" s="138"/>
      <c r="I52" s="126">
        <f>G52*(1+H52)</f>
        <v>0</v>
      </c>
      <c r="J52" s="32"/>
    </row>
    <row r="53" spans="1:10" s="86" customFormat="1" ht="15.75">
      <c r="A53" s="71"/>
      <c r="B53" s="88" t="s">
        <v>10</v>
      </c>
      <c r="C53" s="67"/>
      <c r="D53" s="68"/>
      <c r="E53" s="74">
        <f>SUMPRODUCT(E48:E52,D48:D52)</f>
        <v>0</v>
      </c>
      <c r="F53" s="74">
        <f>SUMPRODUCT(F48:F52,D48:D52)</f>
        <v>0</v>
      </c>
      <c r="G53" s="74">
        <f>SUM(G48:G52)</f>
        <v>0</v>
      </c>
      <c r="H53" s="138"/>
      <c r="I53" s="128">
        <f>SUM(I48:I52)</f>
        <v>0</v>
      </c>
      <c r="J53" s="32"/>
    </row>
    <row r="54" spans="1:10" s="86" customFormat="1" ht="15.75">
      <c r="A54" s="71"/>
      <c r="B54" s="67"/>
      <c r="C54" s="67"/>
      <c r="D54" s="68"/>
      <c r="E54" s="74"/>
      <c r="F54" s="74"/>
      <c r="G54" s="74"/>
      <c r="H54" s="138"/>
      <c r="I54" s="129"/>
      <c r="J54" s="32"/>
    </row>
    <row r="55" spans="1:10" s="87" customFormat="1" ht="15.75">
      <c r="A55" s="93" t="s">
        <v>95</v>
      </c>
      <c r="B55" s="88" t="s">
        <v>63</v>
      </c>
      <c r="C55" s="67"/>
      <c r="D55" s="68"/>
      <c r="E55" s="74"/>
      <c r="F55" s="74"/>
      <c r="G55" s="74"/>
      <c r="H55" s="140"/>
      <c r="I55" s="128"/>
      <c r="J55" s="32"/>
    </row>
    <row r="56" spans="1:10" s="86" customFormat="1" ht="15.75">
      <c r="A56" s="71" t="s">
        <v>94</v>
      </c>
      <c r="B56" s="76" t="s">
        <v>256</v>
      </c>
      <c r="C56" s="66" t="s">
        <v>30</v>
      </c>
      <c r="D56" s="43">
        <v>862</v>
      </c>
      <c r="E56" s="141"/>
      <c r="F56" s="141"/>
      <c r="G56" s="61">
        <f>(E56+F56)*D56</f>
        <v>0</v>
      </c>
      <c r="H56" s="138"/>
      <c r="I56" s="126">
        <f aca="true" t="shared" si="2" ref="I56:I67">G56*(1+H56)</f>
        <v>0</v>
      </c>
      <c r="J56" s="32"/>
    </row>
    <row r="57" spans="1:10" s="86" customFormat="1" ht="15.75">
      <c r="A57" s="71" t="s">
        <v>96</v>
      </c>
      <c r="B57" s="96" t="s">
        <v>233</v>
      </c>
      <c r="C57" s="66" t="s">
        <v>30</v>
      </c>
      <c r="D57" s="43">
        <v>240</v>
      </c>
      <c r="E57" s="142"/>
      <c r="F57" s="142"/>
      <c r="G57" s="61">
        <f aca="true" t="shared" si="3" ref="G57:G72">(E57+F57)*D57</f>
        <v>0</v>
      </c>
      <c r="H57" s="138"/>
      <c r="I57" s="126">
        <f t="shared" si="2"/>
        <v>0</v>
      </c>
      <c r="J57" s="32"/>
    </row>
    <row r="58" spans="1:10" s="86" customFormat="1" ht="15.75">
      <c r="A58" s="71" t="s">
        <v>97</v>
      </c>
      <c r="B58" s="108" t="s">
        <v>408</v>
      </c>
      <c r="C58" s="66" t="s">
        <v>30</v>
      </c>
      <c r="D58" s="43">
        <v>240</v>
      </c>
      <c r="E58" s="141"/>
      <c r="F58" s="141"/>
      <c r="G58" s="61">
        <f t="shared" si="3"/>
        <v>0</v>
      </c>
      <c r="H58" s="138"/>
      <c r="I58" s="126">
        <f t="shared" si="2"/>
        <v>0</v>
      </c>
      <c r="J58" s="32"/>
    </row>
    <row r="59" spans="1:10" s="86" customFormat="1" ht="15.75">
      <c r="A59" s="71" t="s">
        <v>98</v>
      </c>
      <c r="B59" s="106" t="s">
        <v>272</v>
      </c>
      <c r="C59" s="107" t="s">
        <v>30</v>
      </c>
      <c r="D59" s="109">
        <v>140</v>
      </c>
      <c r="E59" s="141"/>
      <c r="F59" s="141"/>
      <c r="G59" s="61">
        <f t="shared" si="3"/>
        <v>0</v>
      </c>
      <c r="H59" s="138"/>
      <c r="I59" s="126">
        <f t="shared" si="2"/>
        <v>0</v>
      </c>
      <c r="J59" s="32"/>
    </row>
    <row r="60" spans="1:10" s="86" customFormat="1" ht="15.75">
      <c r="A60" s="71" t="s">
        <v>99</v>
      </c>
      <c r="B60" s="106" t="s">
        <v>273</v>
      </c>
      <c r="C60" s="107" t="s">
        <v>49</v>
      </c>
      <c r="D60" s="109">
        <v>517</v>
      </c>
      <c r="E60" s="141"/>
      <c r="F60" s="141"/>
      <c r="G60" s="61">
        <f t="shared" si="3"/>
        <v>0</v>
      </c>
      <c r="H60" s="138"/>
      <c r="I60" s="126">
        <f t="shared" si="2"/>
        <v>0</v>
      </c>
      <c r="J60" s="32"/>
    </row>
    <row r="61" spans="1:10" s="86" customFormat="1" ht="15.75">
      <c r="A61" s="71" t="s">
        <v>317</v>
      </c>
      <c r="B61" s="106" t="s">
        <v>261</v>
      </c>
      <c r="C61" s="107" t="s">
        <v>31</v>
      </c>
      <c r="D61" s="109">
        <v>26</v>
      </c>
      <c r="E61" s="141"/>
      <c r="F61" s="141"/>
      <c r="G61" s="61">
        <f t="shared" si="3"/>
        <v>0</v>
      </c>
      <c r="H61" s="138"/>
      <c r="I61" s="126">
        <f t="shared" si="2"/>
        <v>0</v>
      </c>
      <c r="J61" s="32"/>
    </row>
    <row r="62" spans="1:10" s="86" customFormat="1" ht="15.75">
      <c r="A62" s="71" t="s">
        <v>318</v>
      </c>
      <c r="B62" s="106" t="s">
        <v>262</v>
      </c>
      <c r="C62" s="107" t="s">
        <v>30</v>
      </c>
      <c r="D62" s="109">
        <v>862</v>
      </c>
      <c r="E62" s="141"/>
      <c r="F62" s="141"/>
      <c r="G62" s="61">
        <f t="shared" si="3"/>
        <v>0</v>
      </c>
      <c r="H62" s="138"/>
      <c r="I62" s="126">
        <f t="shared" si="2"/>
        <v>0</v>
      </c>
      <c r="J62" s="32"/>
    </row>
    <row r="63" spans="1:10" s="86" customFormat="1" ht="15.75">
      <c r="A63" s="71" t="s">
        <v>319</v>
      </c>
      <c r="B63" s="116" t="s">
        <v>265</v>
      </c>
      <c r="C63" s="107" t="s">
        <v>30</v>
      </c>
      <c r="D63" s="109">
        <v>862</v>
      </c>
      <c r="E63" s="141"/>
      <c r="F63" s="141"/>
      <c r="G63" s="61">
        <f t="shared" si="3"/>
        <v>0</v>
      </c>
      <c r="H63" s="138"/>
      <c r="I63" s="126">
        <f t="shared" si="2"/>
        <v>0</v>
      </c>
      <c r="J63" s="32"/>
    </row>
    <row r="64" spans="1:10" s="86" customFormat="1" ht="15.75">
      <c r="A64" s="71" t="s">
        <v>320</v>
      </c>
      <c r="B64" s="64" t="s">
        <v>274</v>
      </c>
      <c r="C64" s="66" t="s">
        <v>46</v>
      </c>
      <c r="D64" s="43">
        <v>1</v>
      </c>
      <c r="E64" s="142"/>
      <c r="F64" s="142"/>
      <c r="G64" s="61">
        <f t="shared" si="3"/>
        <v>0</v>
      </c>
      <c r="H64" s="138"/>
      <c r="I64" s="126">
        <f t="shared" si="2"/>
        <v>0</v>
      </c>
      <c r="J64" s="32"/>
    </row>
    <row r="65" spans="1:10" s="86" customFormat="1" ht="15.75">
      <c r="A65" s="71" t="s">
        <v>321</v>
      </c>
      <c r="B65" s="64" t="s">
        <v>275</v>
      </c>
      <c r="C65" s="66" t="s">
        <v>46</v>
      </c>
      <c r="D65" s="43">
        <v>4</v>
      </c>
      <c r="E65" s="142"/>
      <c r="F65" s="142"/>
      <c r="G65" s="61">
        <f t="shared" si="3"/>
        <v>0</v>
      </c>
      <c r="H65" s="138"/>
      <c r="I65" s="126">
        <f t="shared" si="2"/>
        <v>0</v>
      </c>
      <c r="J65" s="32"/>
    </row>
    <row r="66" spans="1:10" s="86" customFormat="1" ht="15.75">
      <c r="A66" s="71" t="s">
        <v>322</v>
      </c>
      <c r="B66" s="64" t="s">
        <v>276</v>
      </c>
      <c r="C66" s="66" t="s">
        <v>46</v>
      </c>
      <c r="D66" s="43">
        <v>1</v>
      </c>
      <c r="E66" s="142"/>
      <c r="F66" s="142"/>
      <c r="G66" s="61">
        <f t="shared" si="3"/>
        <v>0</v>
      </c>
      <c r="H66" s="138"/>
      <c r="I66" s="126">
        <f t="shared" si="2"/>
        <v>0</v>
      </c>
      <c r="J66" s="32"/>
    </row>
    <row r="67" spans="1:10" s="86" customFormat="1" ht="15.75">
      <c r="A67" s="71" t="s">
        <v>323</v>
      </c>
      <c r="B67" s="64" t="s">
        <v>277</v>
      </c>
      <c r="C67" s="66" t="s">
        <v>46</v>
      </c>
      <c r="D67" s="43">
        <v>1</v>
      </c>
      <c r="E67" s="142"/>
      <c r="F67" s="142"/>
      <c r="G67" s="61">
        <f t="shared" si="3"/>
        <v>0</v>
      </c>
      <c r="H67" s="138"/>
      <c r="I67" s="126">
        <f t="shared" si="2"/>
        <v>0</v>
      </c>
      <c r="J67" s="32"/>
    </row>
    <row r="68" spans="1:10" s="86" customFormat="1" ht="15.75">
      <c r="A68" s="71"/>
      <c r="B68" s="97" t="s">
        <v>173</v>
      </c>
      <c r="C68" s="66"/>
      <c r="D68" s="43"/>
      <c r="E68" s="142"/>
      <c r="F68" s="142"/>
      <c r="G68" s="61"/>
      <c r="H68" s="138"/>
      <c r="I68" s="129"/>
      <c r="J68" s="32"/>
    </row>
    <row r="69" spans="1:10" s="86" customFormat="1" ht="15.75">
      <c r="A69" s="71" t="s">
        <v>324</v>
      </c>
      <c r="B69" s="30" t="s">
        <v>174</v>
      </c>
      <c r="C69" s="66" t="s">
        <v>46</v>
      </c>
      <c r="D69" s="43">
        <v>14</v>
      </c>
      <c r="E69" s="142"/>
      <c r="F69" s="142"/>
      <c r="G69" s="61">
        <f t="shared" si="3"/>
        <v>0</v>
      </c>
      <c r="H69" s="138"/>
      <c r="I69" s="126">
        <f>G69*(1+H69)</f>
        <v>0</v>
      </c>
      <c r="J69" s="32"/>
    </row>
    <row r="70" spans="1:10" s="86" customFormat="1" ht="15.75">
      <c r="A70" s="71" t="s">
        <v>325</v>
      </c>
      <c r="B70" s="30" t="s">
        <v>175</v>
      </c>
      <c r="C70" s="66" t="s">
        <v>46</v>
      </c>
      <c r="D70" s="43">
        <v>13</v>
      </c>
      <c r="E70" s="142"/>
      <c r="F70" s="142"/>
      <c r="G70" s="61">
        <f t="shared" si="3"/>
        <v>0</v>
      </c>
      <c r="H70" s="138"/>
      <c r="I70" s="126">
        <f>G70*(1+H70)</f>
        <v>0</v>
      </c>
      <c r="J70" s="32"/>
    </row>
    <row r="71" spans="1:10" s="86" customFormat="1" ht="15.75">
      <c r="A71" s="71" t="s">
        <v>326</v>
      </c>
      <c r="B71" s="30" t="s">
        <v>176</v>
      </c>
      <c r="C71" s="66" t="s">
        <v>46</v>
      </c>
      <c r="D71" s="43">
        <v>4</v>
      </c>
      <c r="E71" s="142"/>
      <c r="F71" s="142"/>
      <c r="G71" s="61">
        <f t="shared" si="3"/>
        <v>0</v>
      </c>
      <c r="H71" s="138"/>
      <c r="I71" s="126">
        <f>G71*(1+H71)</f>
        <v>0</v>
      </c>
      <c r="J71" s="32"/>
    </row>
    <row r="72" spans="1:10" s="86" customFormat="1" ht="15.75">
      <c r="A72" s="71" t="s">
        <v>327</v>
      </c>
      <c r="B72" s="30" t="s">
        <v>258</v>
      </c>
      <c r="C72" s="66" t="s">
        <v>49</v>
      </c>
      <c r="D72" s="43">
        <v>9</v>
      </c>
      <c r="E72" s="142"/>
      <c r="F72" s="142"/>
      <c r="G72" s="61">
        <f t="shared" si="3"/>
        <v>0</v>
      </c>
      <c r="H72" s="138"/>
      <c r="I72" s="126">
        <f>G72*(1+H72)</f>
        <v>0</v>
      </c>
      <c r="J72" s="32"/>
    </row>
    <row r="73" spans="1:10" s="86" customFormat="1" ht="15.75">
      <c r="A73" s="71"/>
      <c r="B73" s="88" t="s">
        <v>10</v>
      </c>
      <c r="C73" s="66"/>
      <c r="D73" s="43"/>
      <c r="E73" s="74">
        <f>SUMPRODUCT(E56:E72,D56:D72)</f>
        <v>0</v>
      </c>
      <c r="F73" s="74">
        <f>SUMPRODUCT(F56:F72,D56:D72)</f>
        <v>0</v>
      </c>
      <c r="G73" s="74">
        <f>SUM(G56:G72)</f>
        <v>0</v>
      </c>
      <c r="H73" s="138"/>
      <c r="I73" s="128">
        <f>SUM(I56:I72)</f>
        <v>0</v>
      </c>
      <c r="J73" s="32"/>
    </row>
    <row r="74" spans="1:10" s="86" customFormat="1" ht="15.75">
      <c r="A74" s="71"/>
      <c r="B74" s="88"/>
      <c r="C74" s="66"/>
      <c r="D74" s="43"/>
      <c r="E74" s="74"/>
      <c r="F74" s="74"/>
      <c r="G74" s="74"/>
      <c r="H74" s="138"/>
      <c r="I74" s="128"/>
      <c r="J74" s="32"/>
    </row>
    <row r="75" spans="1:10" s="87" customFormat="1" ht="15.75">
      <c r="A75" s="93" t="s">
        <v>100</v>
      </c>
      <c r="B75" s="88" t="s">
        <v>64</v>
      </c>
      <c r="C75" s="67"/>
      <c r="D75" s="68"/>
      <c r="E75" s="74"/>
      <c r="F75" s="74"/>
      <c r="G75" s="74"/>
      <c r="H75" s="140"/>
      <c r="I75" s="128"/>
      <c r="J75" s="32"/>
    </row>
    <row r="76" spans="1:10" s="86" customFormat="1" ht="15.75">
      <c r="A76" s="71"/>
      <c r="B76" s="88" t="s">
        <v>199</v>
      </c>
      <c r="C76" s="66"/>
      <c r="D76" s="43"/>
      <c r="E76" s="74"/>
      <c r="F76" s="74"/>
      <c r="G76" s="74"/>
      <c r="H76" s="138"/>
      <c r="I76" s="129"/>
      <c r="J76" s="32"/>
    </row>
    <row r="77" spans="1:10" s="86" customFormat="1" ht="15">
      <c r="A77" s="71" t="s">
        <v>101</v>
      </c>
      <c r="B77" s="76" t="s">
        <v>93</v>
      </c>
      <c r="C77" s="66" t="s">
        <v>46</v>
      </c>
      <c r="D77" s="43">
        <v>2</v>
      </c>
      <c r="E77" s="142"/>
      <c r="F77" s="142"/>
      <c r="G77" s="61">
        <f aca="true" t="shared" si="4" ref="G77:G136">(F77+E77)*D77</f>
        <v>0</v>
      </c>
      <c r="H77" s="138"/>
      <c r="I77" s="126">
        <f aca="true" t="shared" si="5" ref="I77:I97">G77*(1+H77)</f>
        <v>0</v>
      </c>
      <c r="J77" s="58"/>
    </row>
    <row r="78" spans="1:10" s="86" customFormat="1" ht="15.75">
      <c r="A78" s="71" t="s">
        <v>102</v>
      </c>
      <c r="B78" s="76" t="s">
        <v>65</v>
      </c>
      <c r="C78" s="66" t="s">
        <v>46</v>
      </c>
      <c r="D78" s="43">
        <v>1</v>
      </c>
      <c r="E78" s="142"/>
      <c r="F78" s="142"/>
      <c r="G78" s="61">
        <f t="shared" si="4"/>
        <v>0</v>
      </c>
      <c r="H78" s="138"/>
      <c r="I78" s="126">
        <f t="shared" si="5"/>
        <v>0</v>
      </c>
      <c r="J78" s="32"/>
    </row>
    <row r="79" spans="1:10" s="86" customFormat="1" ht="15.75">
      <c r="A79" s="71" t="s">
        <v>103</v>
      </c>
      <c r="B79" s="76" t="s">
        <v>200</v>
      </c>
      <c r="C79" s="66" t="s">
        <v>46</v>
      </c>
      <c r="D79" s="43">
        <v>6</v>
      </c>
      <c r="E79" s="142"/>
      <c r="F79" s="142"/>
      <c r="G79" s="61">
        <f t="shared" si="4"/>
        <v>0</v>
      </c>
      <c r="H79" s="138"/>
      <c r="I79" s="126">
        <f t="shared" si="5"/>
        <v>0</v>
      </c>
      <c r="J79" s="32"/>
    </row>
    <row r="80" spans="1:10" s="86" customFormat="1" ht="15.75">
      <c r="A80" s="71" t="s">
        <v>104</v>
      </c>
      <c r="B80" s="76" t="s">
        <v>203</v>
      </c>
      <c r="C80" s="66" t="s">
        <v>46</v>
      </c>
      <c r="D80" s="43">
        <v>3</v>
      </c>
      <c r="E80" s="142"/>
      <c r="F80" s="142"/>
      <c r="G80" s="61">
        <f t="shared" si="4"/>
        <v>0</v>
      </c>
      <c r="H80" s="138"/>
      <c r="I80" s="126">
        <f t="shared" si="5"/>
        <v>0</v>
      </c>
      <c r="J80" s="32"/>
    </row>
    <row r="81" spans="1:10" s="86" customFormat="1" ht="15.75">
      <c r="A81" s="71" t="s">
        <v>105</v>
      </c>
      <c r="B81" s="115" t="s">
        <v>278</v>
      </c>
      <c r="C81" s="66" t="s">
        <v>46</v>
      </c>
      <c r="D81" s="43">
        <v>3</v>
      </c>
      <c r="E81" s="142"/>
      <c r="F81" s="142"/>
      <c r="G81" s="61">
        <f t="shared" si="4"/>
        <v>0</v>
      </c>
      <c r="H81" s="138"/>
      <c r="I81" s="126">
        <f t="shared" si="5"/>
        <v>0</v>
      </c>
      <c r="J81" s="32"/>
    </row>
    <row r="82" spans="1:10" s="86" customFormat="1" ht="15.75">
      <c r="A82" s="71" t="s">
        <v>106</v>
      </c>
      <c r="B82" s="76" t="s">
        <v>279</v>
      </c>
      <c r="C82" s="66" t="s">
        <v>46</v>
      </c>
      <c r="D82" s="43">
        <v>2</v>
      </c>
      <c r="E82" s="142"/>
      <c r="F82" s="142"/>
      <c r="G82" s="61">
        <f t="shared" si="4"/>
        <v>0</v>
      </c>
      <c r="H82" s="138"/>
      <c r="I82" s="126">
        <f t="shared" si="5"/>
        <v>0</v>
      </c>
      <c r="J82" s="32"/>
    </row>
    <row r="83" spans="1:10" s="86" customFormat="1" ht="15.75">
      <c r="A83" s="71" t="s">
        <v>107</v>
      </c>
      <c r="B83" s="106" t="s">
        <v>222</v>
      </c>
      <c r="C83" s="107" t="s">
        <v>46</v>
      </c>
      <c r="D83" s="107">
        <v>1</v>
      </c>
      <c r="E83" s="142"/>
      <c r="F83" s="142"/>
      <c r="G83" s="61">
        <f t="shared" si="4"/>
        <v>0</v>
      </c>
      <c r="H83" s="138"/>
      <c r="I83" s="126">
        <f t="shared" si="5"/>
        <v>0</v>
      </c>
      <c r="J83" s="32"/>
    </row>
    <row r="84" spans="1:10" s="86" customFormat="1" ht="15.75">
      <c r="A84" s="71" t="s">
        <v>108</v>
      </c>
      <c r="B84" s="106" t="s">
        <v>223</v>
      </c>
      <c r="C84" s="107" t="s">
        <v>46</v>
      </c>
      <c r="D84" s="107">
        <v>2</v>
      </c>
      <c r="E84" s="142"/>
      <c r="F84" s="142"/>
      <c r="G84" s="61">
        <f t="shared" si="4"/>
        <v>0</v>
      </c>
      <c r="H84" s="138"/>
      <c r="I84" s="126">
        <f t="shared" si="5"/>
        <v>0</v>
      </c>
      <c r="J84" s="32"/>
    </row>
    <row r="85" spans="1:10" s="86" customFormat="1" ht="15.75">
      <c r="A85" s="71" t="s">
        <v>109</v>
      </c>
      <c r="B85" s="106" t="s">
        <v>224</v>
      </c>
      <c r="C85" s="107" t="s">
        <v>46</v>
      </c>
      <c r="D85" s="107">
        <v>2</v>
      </c>
      <c r="E85" s="142"/>
      <c r="F85" s="142"/>
      <c r="G85" s="61">
        <f t="shared" si="4"/>
        <v>0</v>
      </c>
      <c r="H85" s="138"/>
      <c r="I85" s="126">
        <f t="shared" si="5"/>
        <v>0</v>
      </c>
      <c r="J85" s="32"/>
    </row>
    <row r="86" spans="1:10" s="86" customFormat="1" ht="15.75">
      <c r="A86" s="71" t="s">
        <v>110</v>
      </c>
      <c r="B86" s="106" t="s">
        <v>225</v>
      </c>
      <c r="C86" s="107" t="s">
        <v>46</v>
      </c>
      <c r="D86" s="107">
        <v>2</v>
      </c>
      <c r="E86" s="142"/>
      <c r="F86" s="142"/>
      <c r="G86" s="61">
        <f t="shared" si="4"/>
        <v>0</v>
      </c>
      <c r="H86" s="138"/>
      <c r="I86" s="126">
        <f t="shared" si="5"/>
        <v>0</v>
      </c>
      <c r="J86" s="32"/>
    </row>
    <row r="87" spans="1:10" s="86" customFormat="1" ht="15.75">
      <c r="A87" s="71" t="s">
        <v>111</v>
      </c>
      <c r="B87" s="106" t="s">
        <v>202</v>
      </c>
      <c r="C87" s="107" t="s">
        <v>46</v>
      </c>
      <c r="D87" s="107">
        <v>1</v>
      </c>
      <c r="E87" s="142"/>
      <c r="F87" s="142"/>
      <c r="G87" s="61">
        <f t="shared" si="4"/>
        <v>0</v>
      </c>
      <c r="H87" s="138"/>
      <c r="I87" s="126">
        <f t="shared" si="5"/>
        <v>0</v>
      </c>
      <c r="J87" s="32"/>
    </row>
    <row r="88" spans="1:10" s="86" customFormat="1" ht="15.75">
      <c r="A88" s="71" t="s">
        <v>112</v>
      </c>
      <c r="B88" s="76" t="s">
        <v>67</v>
      </c>
      <c r="C88" s="66" t="s">
        <v>46</v>
      </c>
      <c r="D88" s="43">
        <v>8</v>
      </c>
      <c r="E88" s="142"/>
      <c r="F88" s="142"/>
      <c r="G88" s="61">
        <f t="shared" si="4"/>
        <v>0</v>
      </c>
      <c r="H88" s="138"/>
      <c r="I88" s="126">
        <f t="shared" si="5"/>
        <v>0</v>
      </c>
      <c r="J88" s="32"/>
    </row>
    <row r="89" spans="1:10" s="86" customFormat="1" ht="15.75">
      <c r="A89" s="71" t="s">
        <v>113</v>
      </c>
      <c r="B89" s="106" t="s">
        <v>219</v>
      </c>
      <c r="C89" s="107" t="s">
        <v>46</v>
      </c>
      <c r="D89" s="107">
        <v>2</v>
      </c>
      <c r="E89" s="142"/>
      <c r="F89" s="142"/>
      <c r="G89" s="61">
        <f t="shared" si="4"/>
        <v>0</v>
      </c>
      <c r="H89" s="138"/>
      <c r="I89" s="126">
        <f t="shared" si="5"/>
        <v>0</v>
      </c>
      <c r="J89" s="32"/>
    </row>
    <row r="90" spans="1:10" s="86" customFormat="1" ht="15.75">
      <c r="A90" s="71" t="s">
        <v>260</v>
      </c>
      <c r="B90" s="106" t="s">
        <v>220</v>
      </c>
      <c r="C90" s="107" t="s">
        <v>46</v>
      </c>
      <c r="D90" s="107">
        <v>1</v>
      </c>
      <c r="E90" s="142"/>
      <c r="F90" s="142"/>
      <c r="G90" s="61">
        <f t="shared" si="4"/>
        <v>0</v>
      </c>
      <c r="H90" s="138"/>
      <c r="I90" s="126">
        <f t="shared" si="5"/>
        <v>0</v>
      </c>
      <c r="J90" s="32"/>
    </row>
    <row r="91" spans="1:10" s="86" customFormat="1" ht="15.75">
      <c r="A91" s="71" t="s">
        <v>263</v>
      </c>
      <c r="B91" s="76" t="s">
        <v>66</v>
      </c>
      <c r="C91" s="66" t="s">
        <v>46</v>
      </c>
      <c r="D91" s="43">
        <v>1</v>
      </c>
      <c r="E91" s="142"/>
      <c r="F91" s="142"/>
      <c r="G91" s="61">
        <f t="shared" si="4"/>
        <v>0</v>
      </c>
      <c r="H91" s="138"/>
      <c r="I91" s="126">
        <f t="shared" si="5"/>
        <v>0</v>
      </c>
      <c r="J91" s="32"/>
    </row>
    <row r="92" spans="1:10" s="86" customFormat="1" ht="15.75">
      <c r="A92" s="71" t="s">
        <v>264</v>
      </c>
      <c r="B92" s="106" t="s">
        <v>221</v>
      </c>
      <c r="C92" s="107" t="s">
        <v>46</v>
      </c>
      <c r="D92" s="107">
        <v>4</v>
      </c>
      <c r="E92" s="142"/>
      <c r="F92" s="142"/>
      <c r="G92" s="61">
        <f t="shared" si="4"/>
        <v>0</v>
      </c>
      <c r="H92" s="138"/>
      <c r="I92" s="126">
        <f t="shared" si="5"/>
        <v>0</v>
      </c>
      <c r="J92" s="32"/>
    </row>
    <row r="93" spans="1:10" s="86" customFormat="1" ht="15.75">
      <c r="A93" s="71" t="s">
        <v>266</v>
      </c>
      <c r="B93" s="76" t="s">
        <v>123</v>
      </c>
      <c r="C93" s="66" t="s">
        <v>46</v>
      </c>
      <c r="D93" s="43">
        <v>2</v>
      </c>
      <c r="E93" s="142"/>
      <c r="F93" s="142"/>
      <c r="G93" s="61">
        <f t="shared" si="4"/>
        <v>0</v>
      </c>
      <c r="H93" s="138"/>
      <c r="I93" s="126">
        <f t="shared" si="5"/>
        <v>0</v>
      </c>
      <c r="J93" s="32"/>
    </row>
    <row r="94" spans="1:10" s="86" customFormat="1" ht="15.75">
      <c r="A94" s="71" t="s">
        <v>328</v>
      </c>
      <c r="B94" s="76" t="s">
        <v>226</v>
      </c>
      <c r="C94" s="66" t="s">
        <v>46</v>
      </c>
      <c r="D94" s="107">
        <v>1</v>
      </c>
      <c r="E94" s="142"/>
      <c r="F94" s="142"/>
      <c r="G94" s="61">
        <f t="shared" si="4"/>
        <v>0</v>
      </c>
      <c r="H94" s="138"/>
      <c r="I94" s="126">
        <f t="shared" si="5"/>
        <v>0</v>
      </c>
      <c r="J94" s="32"/>
    </row>
    <row r="95" spans="1:10" s="86" customFormat="1" ht="15.75">
      <c r="A95" s="71" t="s">
        <v>329</v>
      </c>
      <c r="B95" s="106" t="s">
        <v>227</v>
      </c>
      <c r="C95" s="107" t="s">
        <v>46</v>
      </c>
      <c r="D95" s="107">
        <v>5</v>
      </c>
      <c r="E95" s="142"/>
      <c r="F95" s="142"/>
      <c r="G95" s="61">
        <f t="shared" si="4"/>
        <v>0</v>
      </c>
      <c r="H95" s="138"/>
      <c r="I95" s="126">
        <f t="shared" si="5"/>
        <v>0</v>
      </c>
      <c r="J95" s="32"/>
    </row>
    <row r="96" spans="1:10" s="86" customFormat="1" ht="15.75">
      <c r="A96" s="71" t="s">
        <v>330</v>
      </c>
      <c r="B96" s="76" t="s">
        <v>160</v>
      </c>
      <c r="C96" s="66" t="s">
        <v>46</v>
      </c>
      <c r="D96" s="43">
        <v>2</v>
      </c>
      <c r="E96" s="142"/>
      <c r="F96" s="142"/>
      <c r="G96" s="61">
        <f t="shared" si="4"/>
        <v>0</v>
      </c>
      <c r="H96" s="138"/>
      <c r="I96" s="126">
        <f t="shared" si="5"/>
        <v>0</v>
      </c>
      <c r="J96" s="32"/>
    </row>
    <row r="97" spans="1:10" s="86" customFormat="1" ht="15.75">
      <c r="A97" s="71" t="s">
        <v>331</v>
      </c>
      <c r="B97" s="76" t="s">
        <v>161</v>
      </c>
      <c r="C97" s="66" t="s">
        <v>46</v>
      </c>
      <c r="D97" s="43">
        <v>4</v>
      </c>
      <c r="E97" s="142"/>
      <c r="F97" s="142"/>
      <c r="G97" s="61">
        <f t="shared" si="4"/>
        <v>0</v>
      </c>
      <c r="H97" s="138"/>
      <c r="I97" s="126">
        <f t="shared" si="5"/>
        <v>0</v>
      </c>
      <c r="J97" s="32"/>
    </row>
    <row r="98" spans="1:10" s="86" customFormat="1" ht="15.75">
      <c r="A98" s="71"/>
      <c r="B98" s="88" t="s">
        <v>201</v>
      </c>
      <c r="C98" s="66"/>
      <c r="D98" s="43"/>
      <c r="E98" s="142"/>
      <c r="F98" s="142"/>
      <c r="G98" s="61"/>
      <c r="H98" s="138"/>
      <c r="I98" s="129"/>
      <c r="J98" s="32"/>
    </row>
    <row r="99" spans="1:10" s="86" customFormat="1" ht="15.75">
      <c r="A99" s="71" t="s">
        <v>332</v>
      </c>
      <c r="B99" s="9" t="s">
        <v>293</v>
      </c>
      <c r="C99" s="6" t="s">
        <v>46</v>
      </c>
      <c r="D99" s="6">
        <v>7</v>
      </c>
      <c r="E99" s="142"/>
      <c r="F99" s="142"/>
      <c r="G99" s="61">
        <f t="shared" si="4"/>
        <v>0</v>
      </c>
      <c r="H99" s="138"/>
      <c r="I99" s="126">
        <f aca="true" t="shared" si="6" ref="I99:I120">G99*(1+H99)</f>
        <v>0</v>
      </c>
      <c r="J99" s="32"/>
    </row>
    <row r="100" spans="1:10" s="86" customFormat="1" ht="15.75">
      <c r="A100" s="71" t="s">
        <v>333</v>
      </c>
      <c r="B100" s="9" t="s">
        <v>294</v>
      </c>
      <c r="C100" s="6" t="s">
        <v>46</v>
      </c>
      <c r="D100" s="6">
        <v>18</v>
      </c>
      <c r="E100" s="142"/>
      <c r="F100" s="142"/>
      <c r="G100" s="61">
        <f t="shared" si="4"/>
        <v>0</v>
      </c>
      <c r="H100" s="138"/>
      <c r="I100" s="126">
        <f t="shared" si="6"/>
        <v>0</v>
      </c>
      <c r="J100" s="32"/>
    </row>
    <row r="101" spans="1:10" s="86" customFormat="1" ht="15.75">
      <c r="A101" s="71" t="s">
        <v>334</v>
      </c>
      <c r="B101" s="9" t="s">
        <v>295</v>
      </c>
      <c r="C101" s="6" t="s">
        <v>46</v>
      </c>
      <c r="D101" s="6">
        <v>17</v>
      </c>
      <c r="E101" s="142"/>
      <c r="F101" s="142"/>
      <c r="G101" s="61">
        <f t="shared" si="4"/>
        <v>0</v>
      </c>
      <c r="H101" s="138"/>
      <c r="I101" s="126">
        <f t="shared" si="6"/>
        <v>0</v>
      </c>
      <c r="J101" s="32"/>
    </row>
    <row r="102" spans="1:10" s="86" customFormat="1" ht="15.75">
      <c r="A102" s="71" t="s">
        <v>335</v>
      </c>
      <c r="B102" s="9" t="s">
        <v>296</v>
      </c>
      <c r="C102" s="6" t="s">
        <v>46</v>
      </c>
      <c r="D102" s="6">
        <v>12</v>
      </c>
      <c r="E102" s="142"/>
      <c r="F102" s="142"/>
      <c r="G102" s="61">
        <f t="shared" si="4"/>
        <v>0</v>
      </c>
      <c r="H102" s="138"/>
      <c r="I102" s="126">
        <f t="shared" si="6"/>
        <v>0</v>
      </c>
      <c r="J102" s="32"/>
    </row>
    <row r="103" spans="1:10" s="86" customFormat="1" ht="15.75">
      <c r="A103" s="71" t="s">
        <v>336</v>
      </c>
      <c r="B103" s="106" t="s">
        <v>280</v>
      </c>
      <c r="C103" s="107" t="s">
        <v>46</v>
      </c>
      <c r="D103" s="107">
        <v>1</v>
      </c>
      <c r="E103" s="142"/>
      <c r="F103" s="142"/>
      <c r="G103" s="61">
        <f t="shared" si="4"/>
        <v>0</v>
      </c>
      <c r="H103" s="138"/>
      <c r="I103" s="126">
        <f t="shared" si="6"/>
        <v>0</v>
      </c>
      <c r="J103" s="32"/>
    </row>
    <row r="104" spans="1:10" s="86" customFormat="1" ht="15.75">
      <c r="A104" s="71" t="s">
        <v>337</v>
      </c>
      <c r="B104" s="106" t="s">
        <v>290</v>
      </c>
      <c r="C104" s="107" t="s">
        <v>46</v>
      </c>
      <c r="D104" s="107">
        <v>5</v>
      </c>
      <c r="E104" s="142"/>
      <c r="F104" s="142"/>
      <c r="G104" s="61">
        <f t="shared" si="4"/>
        <v>0</v>
      </c>
      <c r="H104" s="138"/>
      <c r="I104" s="126">
        <f t="shared" si="6"/>
        <v>0</v>
      </c>
      <c r="J104" s="32"/>
    </row>
    <row r="105" spans="1:10" s="86" customFormat="1" ht="15.75">
      <c r="A105" s="71" t="s">
        <v>338</v>
      </c>
      <c r="B105" s="106" t="s">
        <v>291</v>
      </c>
      <c r="C105" s="107" t="s">
        <v>46</v>
      </c>
      <c r="D105" s="107">
        <v>2</v>
      </c>
      <c r="E105" s="142"/>
      <c r="F105" s="142"/>
      <c r="G105" s="61">
        <f t="shared" si="4"/>
        <v>0</v>
      </c>
      <c r="H105" s="138"/>
      <c r="I105" s="126">
        <f t="shared" si="6"/>
        <v>0</v>
      </c>
      <c r="J105" s="32"/>
    </row>
    <row r="106" spans="1:10" s="86" customFormat="1" ht="15.75">
      <c r="A106" s="71" t="s">
        <v>339</v>
      </c>
      <c r="B106" s="106" t="s">
        <v>292</v>
      </c>
      <c r="C106" s="107" t="s">
        <v>46</v>
      </c>
      <c r="D106" s="107">
        <v>1</v>
      </c>
      <c r="E106" s="142"/>
      <c r="F106" s="142"/>
      <c r="G106" s="61">
        <f t="shared" si="4"/>
        <v>0</v>
      </c>
      <c r="H106" s="138"/>
      <c r="I106" s="126">
        <f t="shared" si="6"/>
        <v>0</v>
      </c>
      <c r="J106" s="32"/>
    </row>
    <row r="107" spans="1:10" s="86" customFormat="1" ht="15.75">
      <c r="A107" s="71" t="s">
        <v>340</v>
      </c>
      <c r="B107" s="106" t="s">
        <v>281</v>
      </c>
      <c r="C107" s="107" t="s">
        <v>46</v>
      </c>
      <c r="D107" s="107">
        <v>1</v>
      </c>
      <c r="E107" s="142"/>
      <c r="F107" s="142"/>
      <c r="G107" s="61">
        <f t="shared" si="4"/>
        <v>0</v>
      </c>
      <c r="H107" s="138"/>
      <c r="I107" s="126">
        <f t="shared" si="6"/>
        <v>0</v>
      </c>
      <c r="J107" s="32"/>
    </row>
    <row r="108" spans="1:10" s="86" customFormat="1" ht="15.75">
      <c r="A108" s="71" t="s">
        <v>341</v>
      </c>
      <c r="B108" s="106" t="s">
        <v>282</v>
      </c>
      <c r="C108" s="107" t="s">
        <v>46</v>
      </c>
      <c r="D108" s="107">
        <v>6</v>
      </c>
      <c r="E108" s="142"/>
      <c r="F108" s="142"/>
      <c r="G108" s="61">
        <f t="shared" si="4"/>
        <v>0</v>
      </c>
      <c r="H108" s="138"/>
      <c r="I108" s="126">
        <f t="shared" si="6"/>
        <v>0</v>
      </c>
      <c r="J108" s="32"/>
    </row>
    <row r="109" spans="1:10" s="86" customFormat="1" ht="15.75">
      <c r="A109" s="71" t="s">
        <v>342</v>
      </c>
      <c r="B109" s="106" t="s">
        <v>283</v>
      </c>
      <c r="C109" s="107" t="s">
        <v>46</v>
      </c>
      <c r="D109" s="107">
        <v>5</v>
      </c>
      <c r="E109" s="142"/>
      <c r="F109" s="142"/>
      <c r="G109" s="61">
        <f t="shared" si="4"/>
        <v>0</v>
      </c>
      <c r="H109" s="138"/>
      <c r="I109" s="126">
        <f t="shared" si="6"/>
        <v>0</v>
      </c>
      <c r="J109" s="32"/>
    </row>
    <row r="110" spans="1:10" s="86" customFormat="1" ht="15.75">
      <c r="A110" s="71" t="s">
        <v>343</v>
      </c>
      <c r="B110" s="106" t="s">
        <v>284</v>
      </c>
      <c r="C110" s="107" t="s">
        <v>46</v>
      </c>
      <c r="D110" s="107">
        <v>6</v>
      </c>
      <c r="E110" s="142"/>
      <c r="F110" s="142"/>
      <c r="G110" s="61">
        <f t="shared" si="4"/>
        <v>0</v>
      </c>
      <c r="H110" s="138"/>
      <c r="I110" s="126">
        <f t="shared" si="6"/>
        <v>0</v>
      </c>
      <c r="J110" s="32"/>
    </row>
    <row r="111" spans="1:10" s="86" customFormat="1" ht="15.75">
      <c r="A111" s="71" t="s">
        <v>344</v>
      </c>
      <c r="B111" s="106" t="s">
        <v>285</v>
      </c>
      <c r="C111" s="107" t="s">
        <v>46</v>
      </c>
      <c r="D111" s="107">
        <v>4</v>
      </c>
      <c r="E111" s="142"/>
      <c r="F111" s="142"/>
      <c r="G111" s="61">
        <f t="shared" si="4"/>
        <v>0</v>
      </c>
      <c r="H111" s="138"/>
      <c r="I111" s="126">
        <f t="shared" si="6"/>
        <v>0</v>
      </c>
      <c r="J111" s="32"/>
    </row>
    <row r="112" spans="1:10" s="86" customFormat="1" ht="15.75">
      <c r="A112" s="71" t="s">
        <v>345</v>
      </c>
      <c r="B112" s="106" t="s">
        <v>286</v>
      </c>
      <c r="C112" s="107" t="s">
        <v>46</v>
      </c>
      <c r="D112" s="107">
        <v>1</v>
      </c>
      <c r="E112" s="142"/>
      <c r="F112" s="142"/>
      <c r="G112" s="61">
        <f t="shared" si="4"/>
        <v>0</v>
      </c>
      <c r="H112" s="138"/>
      <c r="I112" s="126">
        <f t="shared" si="6"/>
        <v>0</v>
      </c>
      <c r="J112" s="32"/>
    </row>
    <row r="113" spans="1:10" s="86" customFormat="1" ht="15.75">
      <c r="A113" s="71" t="s">
        <v>346</v>
      </c>
      <c r="B113" s="106" t="s">
        <v>287</v>
      </c>
      <c r="C113" s="107" t="s">
        <v>46</v>
      </c>
      <c r="D113" s="107">
        <v>50</v>
      </c>
      <c r="E113" s="142"/>
      <c r="F113" s="142"/>
      <c r="G113" s="61">
        <f t="shared" si="4"/>
        <v>0</v>
      </c>
      <c r="H113" s="138"/>
      <c r="I113" s="126">
        <f t="shared" si="6"/>
        <v>0</v>
      </c>
      <c r="J113" s="32"/>
    </row>
    <row r="114" spans="1:10" s="86" customFormat="1" ht="15.75">
      <c r="A114" s="71" t="s">
        <v>347</v>
      </c>
      <c r="B114" s="106" t="s">
        <v>288</v>
      </c>
      <c r="C114" s="107" t="s">
        <v>46</v>
      </c>
      <c r="D114" s="107">
        <v>6</v>
      </c>
      <c r="E114" s="142"/>
      <c r="F114" s="142"/>
      <c r="G114" s="61">
        <f t="shared" si="4"/>
        <v>0</v>
      </c>
      <c r="H114" s="138"/>
      <c r="I114" s="126">
        <f t="shared" si="6"/>
        <v>0</v>
      </c>
      <c r="J114" s="32"/>
    </row>
    <row r="115" spans="1:10" s="86" customFormat="1" ht="15.75">
      <c r="A115" s="71" t="s">
        <v>348</v>
      </c>
      <c r="B115" s="106" t="s">
        <v>297</v>
      </c>
      <c r="C115" s="107" t="s">
        <v>46</v>
      </c>
      <c r="D115" s="107">
        <v>27</v>
      </c>
      <c r="E115" s="142"/>
      <c r="F115" s="142"/>
      <c r="G115" s="61">
        <f t="shared" si="4"/>
        <v>0</v>
      </c>
      <c r="H115" s="138"/>
      <c r="I115" s="126">
        <f t="shared" si="6"/>
        <v>0</v>
      </c>
      <c r="J115" s="32"/>
    </row>
    <row r="116" spans="1:10" s="86" customFormat="1" ht="15.75">
      <c r="A116" s="71" t="s">
        <v>349</v>
      </c>
      <c r="B116" s="106" t="s">
        <v>289</v>
      </c>
      <c r="C116" s="107" t="s">
        <v>46</v>
      </c>
      <c r="D116" s="121">
        <v>2</v>
      </c>
      <c r="E116" s="142"/>
      <c r="F116" s="142"/>
      <c r="G116" s="61">
        <f t="shared" si="4"/>
        <v>0</v>
      </c>
      <c r="H116" s="138"/>
      <c r="I116" s="129">
        <f t="shared" si="6"/>
        <v>0</v>
      </c>
      <c r="J116" s="32"/>
    </row>
    <row r="117" spans="1:10" s="86" customFormat="1" ht="15.75">
      <c r="A117" s="71" t="s">
        <v>350</v>
      </c>
      <c r="B117" s="106" t="s">
        <v>298</v>
      </c>
      <c r="C117" s="107" t="s">
        <v>46</v>
      </c>
      <c r="D117" s="121">
        <v>20</v>
      </c>
      <c r="E117" s="142"/>
      <c r="F117" s="142"/>
      <c r="G117" s="61">
        <f t="shared" si="4"/>
        <v>0</v>
      </c>
      <c r="H117" s="138"/>
      <c r="I117" s="129">
        <f t="shared" si="6"/>
        <v>0</v>
      </c>
      <c r="J117" s="32"/>
    </row>
    <row r="118" spans="1:10" s="86" customFormat="1" ht="15.75">
      <c r="A118" s="71" t="s">
        <v>351</v>
      </c>
      <c r="B118" s="106" t="s">
        <v>299</v>
      </c>
      <c r="C118" s="107" t="s">
        <v>46</v>
      </c>
      <c r="D118" s="121">
        <v>2</v>
      </c>
      <c r="E118" s="142"/>
      <c r="F118" s="142"/>
      <c r="G118" s="61">
        <f t="shared" si="4"/>
        <v>0</v>
      </c>
      <c r="H118" s="138"/>
      <c r="I118" s="129">
        <f t="shared" si="6"/>
        <v>0</v>
      </c>
      <c r="J118" s="32"/>
    </row>
    <row r="119" spans="1:10" s="86" customFormat="1" ht="15.75">
      <c r="A119" s="71" t="s">
        <v>352</v>
      </c>
      <c r="B119" s="106" t="s">
        <v>300</v>
      </c>
      <c r="C119" s="107" t="s">
        <v>46</v>
      </c>
      <c r="D119" s="121">
        <v>5</v>
      </c>
      <c r="E119" s="142"/>
      <c r="F119" s="142"/>
      <c r="G119" s="61">
        <f t="shared" si="4"/>
        <v>0</v>
      </c>
      <c r="H119" s="138"/>
      <c r="I119" s="129">
        <f t="shared" si="6"/>
        <v>0</v>
      </c>
      <c r="J119" s="32"/>
    </row>
    <row r="120" spans="1:10" s="86" customFormat="1" ht="15.75">
      <c r="A120" s="71" t="s">
        <v>353</v>
      </c>
      <c r="B120" s="106" t="s">
        <v>301</v>
      </c>
      <c r="C120" s="107" t="s">
        <v>46</v>
      </c>
      <c r="D120" s="121">
        <v>3</v>
      </c>
      <c r="E120" s="142"/>
      <c r="F120" s="142"/>
      <c r="G120" s="61">
        <f t="shared" si="4"/>
        <v>0</v>
      </c>
      <c r="H120" s="138"/>
      <c r="I120" s="129">
        <f t="shared" si="6"/>
        <v>0</v>
      </c>
      <c r="J120" s="32"/>
    </row>
    <row r="121" spans="1:10" s="86" customFormat="1" ht="15.75">
      <c r="A121" s="71"/>
      <c r="B121" s="88" t="s">
        <v>68</v>
      </c>
      <c r="C121" s="66"/>
      <c r="D121" s="43"/>
      <c r="E121" s="142"/>
      <c r="F121" s="142"/>
      <c r="G121" s="61"/>
      <c r="H121" s="138"/>
      <c r="I121" s="129"/>
      <c r="J121" s="32"/>
    </row>
    <row r="122" spans="1:10" s="86" customFormat="1" ht="15.75">
      <c r="A122" s="71" t="s">
        <v>354</v>
      </c>
      <c r="B122" s="106" t="s">
        <v>205</v>
      </c>
      <c r="C122" s="107" t="s">
        <v>46</v>
      </c>
      <c r="D122" s="121">
        <v>2</v>
      </c>
      <c r="E122" s="142"/>
      <c r="F122" s="142"/>
      <c r="G122" s="61">
        <f t="shared" si="4"/>
        <v>0</v>
      </c>
      <c r="H122" s="138"/>
      <c r="I122" s="129">
        <f aca="true" t="shared" si="7" ref="I122:I146">G122*(1+H122)</f>
        <v>0</v>
      </c>
      <c r="J122" s="32"/>
    </row>
    <row r="123" spans="1:10" s="86" customFormat="1" ht="15.75">
      <c r="A123" s="71" t="s">
        <v>355</v>
      </c>
      <c r="B123" s="106" t="s">
        <v>206</v>
      </c>
      <c r="C123" s="107" t="s">
        <v>46</v>
      </c>
      <c r="D123" s="121">
        <v>2</v>
      </c>
      <c r="E123" s="142"/>
      <c r="F123" s="142"/>
      <c r="G123" s="61">
        <f t="shared" si="4"/>
        <v>0</v>
      </c>
      <c r="H123" s="138"/>
      <c r="I123" s="129">
        <f t="shared" si="7"/>
        <v>0</v>
      </c>
      <c r="J123" s="32"/>
    </row>
    <row r="124" spans="1:10" s="86" customFormat="1" ht="15.75">
      <c r="A124" s="71" t="s">
        <v>356</v>
      </c>
      <c r="B124" s="106" t="s">
        <v>208</v>
      </c>
      <c r="C124" s="107" t="s">
        <v>46</v>
      </c>
      <c r="D124" s="121">
        <v>10</v>
      </c>
      <c r="E124" s="142"/>
      <c r="F124" s="142"/>
      <c r="G124" s="61">
        <f t="shared" si="4"/>
        <v>0</v>
      </c>
      <c r="H124" s="138"/>
      <c r="I124" s="129">
        <f t="shared" si="7"/>
        <v>0</v>
      </c>
      <c r="J124" s="32"/>
    </row>
    <row r="125" spans="1:10" s="86" customFormat="1" ht="15.75">
      <c r="A125" s="71" t="s">
        <v>357</v>
      </c>
      <c r="B125" s="106" t="s">
        <v>207</v>
      </c>
      <c r="C125" s="107" t="s">
        <v>46</v>
      </c>
      <c r="D125" s="121">
        <v>7</v>
      </c>
      <c r="E125" s="142"/>
      <c r="F125" s="142"/>
      <c r="G125" s="61">
        <f t="shared" si="4"/>
        <v>0</v>
      </c>
      <c r="H125" s="138"/>
      <c r="I125" s="129">
        <f t="shared" si="7"/>
        <v>0</v>
      </c>
      <c r="J125" s="32"/>
    </row>
    <row r="126" spans="1:10" s="86" customFormat="1" ht="15.75">
      <c r="A126" s="71" t="s">
        <v>358</v>
      </c>
      <c r="B126" s="106" t="s">
        <v>217</v>
      </c>
      <c r="C126" s="107" t="s">
        <v>46</v>
      </c>
      <c r="D126" s="121">
        <v>3</v>
      </c>
      <c r="E126" s="142"/>
      <c r="F126" s="142"/>
      <c r="G126" s="61">
        <f t="shared" si="4"/>
        <v>0</v>
      </c>
      <c r="H126" s="138"/>
      <c r="I126" s="129">
        <f t="shared" si="7"/>
        <v>0</v>
      </c>
      <c r="J126" s="32"/>
    </row>
    <row r="127" spans="1:10" s="86" customFormat="1" ht="15.75">
      <c r="A127" s="71" t="s">
        <v>359</v>
      </c>
      <c r="B127" s="106" t="s">
        <v>216</v>
      </c>
      <c r="C127" s="107" t="s">
        <v>46</v>
      </c>
      <c r="D127" s="121">
        <v>2</v>
      </c>
      <c r="E127" s="142"/>
      <c r="F127" s="142"/>
      <c r="G127" s="61">
        <f t="shared" si="4"/>
        <v>0</v>
      </c>
      <c r="H127" s="138"/>
      <c r="I127" s="129">
        <f t="shared" si="7"/>
        <v>0</v>
      </c>
      <c r="J127" s="32"/>
    </row>
    <row r="128" spans="1:10" s="86" customFormat="1" ht="15.75">
      <c r="A128" s="71" t="s">
        <v>360</v>
      </c>
      <c r="B128" s="76" t="s">
        <v>69</v>
      </c>
      <c r="C128" s="66" t="s">
        <v>46</v>
      </c>
      <c r="D128" s="43">
        <v>1</v>
      </c>
      <c r="E128" s="142"/>
      <c r="F128" s="142"/>
      <c r="G128" s="61">
        <f t="shared" si="4"/>
        <v>0</v>
      </c>
      <c r="H128" s="138"/>
      <c r="I128" s="129">
        <f t="shared" si="7"/>
        <v>0</v>
      </c>
      <c r="J128" s="32"/>
    </row>
    <row r="129" spans="1:10" s="86" customFormat="1" ht="15.75">
      <c r="A129" s="71" t="s">
        <v>361</v>
      </c>
      <c r="B129" s="106" t="s">
        <v>228</v>
      </c>
      <c r="C129" s="107" t="s">
        <v>46</v>
      </c>
      <c r="D129" s="121">
        <v>2</v>
      </c>
      <c r="E129" s="142"/>
      <c r="F129" s="142"/>
      <c r="G129" s="61">
        <f t="shared" si="4"/>
        <v>0</v>
      </c>
      <c r="H129" s="138"/>
      <c r="I129" s="129">
        <f t="shared" si="7"/>
        <v>0</v>
      </c>
      <c r="J129" s="32"/>
    </row>
    <row r="130" spans="1:10" s="86" customFormat="1" ht="15.75">
      <c r="A130" s="71" t="s">
        <v>362</v>
      </c>
      <c r="B130" s="106" t="s">
        <v>229</v>
      </c>
      <c r="C130" s="107" t="s">
        <v>46</v>
      </c>
      <c r="D130" s="121">
        <v>2</v>
      </c>
      <c r="E130" s="142"/>
      <c r="F130" s="142"/>
      <c r="G130" s="61">
        <f t="shared" si="4"/>
        <v>0</v>
      </c>
      <c r="H130" s="138"/>
      <c r="I130" s="129">
        <f t="shared" si="7"/>
        <v>0</v>
      </c>
      <c r="J130" s="32"/>
    </row>
    <row r="131" spans="1:10" s="86" customFormat="1" ht="15.75">
      <c r="A131" s="71" t="s">
        <v>363</v>
      </c>
      <c r="B131" s="106" t="s">
        <v>230</v>
      </c>
      <c r="C131" s="107" t="s">
        <v>46</v>
      </c>
      <c r="D131" s="121">
        <v>5</v>
      </c>
      <c r="E131" s="142"/>
      <c r="F131" s="142"/>
      <c r="G131" s="61">
        <f t="shared" si="4"/>
        <v>0</v>
      </c>
      <c r="H131" s="138"/>
      <c r="I131" s="129">
        <f t="shared" si="7"/>
        <v>0</v>
      </c>
      <c r="J131" s="32"/>
    </row>
    <row r="132" spans="1:10" s="86" customFormat="1" ht="15.75">
      <c r="A132" s="71" t="s">
        <v>364</v>
      </c>
      <c r="B132" s="106" t="s">
        <v>231</v>
      </c>
      <c r="C132" s="107" t="s">
        <v>46</v>
      </c>
      <c r="D132" s="121">
        <v>2</v>
      </c>
      <c r="E132" s="142"/>
      <c r="F132" s="142"/>
      <c r="G132" s="61">
        <f t="shared" si="4"/>
        <v>0</v>
      </c>
      <c r="H132" s="138"/>
      <c r="I132" s="129">
        <f t="shared" si="7"/>
        <v>0</v>
      </c>
      <c r="J132" s="32"/>
    </row>
    <row r="133" spans="1:10" s="86" customFormat="1" ht="15.75">
      <c r="A133" s="71" t="s">
        <v>365</v>
      </c>
      <c r="B133" s="106" t="s">
        <v>232</v>
      </c>
      <c r="C133" s="107" t="s">
        <v>46</v>
      </c>
      <c r="D133" s="121">
        <v>4</v>
      </c>
      <c r="E133" s="142"/>
      <c r="F133" s="142"/>
      <c r="G133" s="61">
        <f t="shared" si="4"/>
        <v>0</v>
      </c>
      <c r="H133" s="138"/>
      <c r="I133" s="129">
        <f t="shared" si="7"/>
        <v>0</v>
      </c>
      <c r="J133" s="32"/>
    </row>
    <row r="134" spans="1:10" s="86" customFormat="1" ht="15.75">
      <c r="A134" s="71" t="s">
        <v>366</v>
      </c>
      <c r="B134" s="76" t="s">
        <v>162</v>
      </c>
      <c r="C134" s="107" t="s">
        <v>46</v>
      </c>
      <c r="D134" s="121">
        <v>4</v>
      </c>
      <c r="E134" s="142"/>
      <c r="F134" s="142"/>
      <c r="G134" s="61">
        <f t="shared" si="4"/>
        <v>0</v>
      </c>
      <c r="H134" s="138"/>
      <c r="I134" s="129">
        <f t="shared" si="7"/>
        <v>0</v>
      </c>
      <c r="J134" s="32"/>
    </row>
    <row r="135" spans="1:10" s="86" customFormat="1" ht="15.75">
      <c r="A135" s="71" t="s">
        <v>367</v>
      </c>
      <c r="B135" s="106" t="s">
        <v>209</v>
      </c>
      <c r="C135" s="107" t="s">
        <v>46</v>
      </c>
      <c r="D135" s="121">
        <v>2</v>
      </c>
      <c r="E135" s="142"/>
      <c r="F135" s="142"/>
      <c r="G135" s="61">
        <f t="shared" si="4"/>
        <v>0</v>
      </c>
      <c r="H135" s="138"/>
      <c r="I135" s="129">
        <f t="shared" si="7"/>
        <v>0</v>
      </c>
      <c r="J135" s="32"/>
    </row>
    <row r="136" spans="1:10" s="86" customFormat="1" ht="15.75">
      <c r="A136" s="71" t="s">
        <v>368</v>
      </c>
      <c r="B136" s="106" t="s">
        <v>210</v>
      </c>
      <c r="C136" s="107" t="s">
        <v>46</v>
      </c>
      <c r="D136" s="121">
        <v>1</v>
      </c>
      <c r="E136" s="142"/>
      <c r="F136" s="142"/>
      <c r="G136" s="61">
        <f t="shared" si="4"/>
        <v>0</v>
      </c>
      <c r="H136" s="138"/>
      <c r="I136" s="129">
        <f t="shared" si="7"/>
        <v>0</v>
      </c>
      <c r="J136" s="32"/>
    </row>
    <row r="137" spans="1:10" s="86" customFormat="1" ht="15.75">
      <c r="A137" s="71" t="s">
        <v>369</v>
      </c>
      <c r="B137" s="106" t="s">
        <v>211</v>
      </c>
      <c r="C137" s="107" t="s">
        <v>46</v>
      </c>
      <c r="D137" s="121">
        <v>1</v>
      </c>
      <c r="E137" s="142"/>
      <c r="F137" s="142"/>
      <c r="G137" s="61">
        <f aca="true" t="shared" si="8" ref="G137:G146">(F137+E137)*D137</f>
        <v>0</v>
      </c>
      <c r="H137" s="138"/>
      <c r="I137" s="129">
        <f t="shared" si="7"/>
        <v>0</v>
      </c>
      <c r="J137" s="32"/>
    </row>
    <row r="138" spans="1:10" s="86" customFormat="1" ht="15.75">
      <c r="A138" s="71" t="s">
        <v>370</v>
      </c>
      <c r="B138" s="106" t="s">
        <v>212</v>
      </c>
      <c r="C138" s="107" t="s">
        <v>46</v>
      </c>
      <c r="D138" s="121">
        <v>7</v>
      </c>
      <c r="E138" s="142"/>
      <c r="F138" s="142"/>
      <c r="G138" s="61">
        <f t="shared" si="8"/>
        <v>0</v>
      </c>
      <c r="H138" s="138"/>
      <c r="I138" s="129">
        <f t="shared" si="7"/>
        <v>0</v>
      </c>
      <c r="J138" s="32"/>
    </row>
    <row r="139" spans="1:10" s="86" customFormat="1" ht="15.75">
      <c r="A139" s="71" t="s">
        <v>371</v>
      </c>
      <c r="B139" s="106" t="s">
        <v>213</v>
      </c>
      <c r="C139" s="107" t="s">
        <v>46</v>
      </c>
      <c r="D139" s="121">
        <v>1</v>
      </c>
      <c r="E139" s="142"/>
      <c r="F139" s="142"/>
      <c r="G139" s="61">
        <f t="shared" si="8"/>
        <v>0</v>
      </c>
      <c r="H139" s="138"/>
      <c r="I139" s="129">
        <f t="shared" si="7"/>
        <v>0</v>
      </c>
      <c r="J139" s="32"/>
    </row>
    <row r="140" spans="1:10" s="86" customFormat="1" ht="15.75">
      <c r="A140" s="71" t="s">
        <v>372</v>
      </c>
      <c r="B140" s="106" t="s">
        <v>302</v>
      </c>
      <c r="C140" s="107" t="s">
        <v>46</v>
      </c>
      <c r="D140" s="121">
        <v>4</v>
      </c>
      <c r="E140" s="142"/>
      <c r="F140" s="142"/>
      <c r="G140" s="61">
        <f t="shared" si="8"/>
        <v>0</v>
      </c>
      <c r="H140" s="138"/>
      <c r="I140" s="129">
        <f t="shared" si="7"/>
        <v>0</v>
      </c>
      <c r="J140" s="32"/>
    </row>
    <row r="141" spans="1:10" s="86" customFormat="1" ht="15.75">
      <c r="A141" s="71" t="s">
        <v>373</v>
      </c>
      <c r="B141" s="76" t="s">
        <v>70</v>
      </c>
      <c r="C141" s="66" t="s">
        <v>46</v>
      </c>
      <c r="D141" s="43">
        <v>2</v>
      </c>
      <c r="E141" s="142"/>
      <c r="F141" s="142"/>
      <c r="G141" s="61">
        <f t="shared" si="8"/>
        <v>0</v>
      </c>
      <c r="H141" s="138"/>
      <c r="I141" s="129">
        <f t="shared" si="7"/>
        <v>0</v>
      </c>
      <c r="J141" s="32"/>
    </row>
    <row r="142" spans="1:10" s="86" customFormat="1" ht="15.75">
      <c r="A142" s="71" t="s">
        <v>374</v>
      </c>
      <c r="B142" s="76" t="s">
        <v>71</v>
      </c>
      <c r="C142" s="66" t="s">
        <v>46</v>
      </c>
      <c r="D142" s="43">
        <v>1</v>
      </c>
      <c r="E142" s="142"/>
      <c r="F142" s="142"/>
      <c r="G142" s="61">
        <f t="shared" si="8"/>
        <v>0</v>
      </c>
      <c r="H142" s="138"/>
      <c r="I142" s="129">
        <f t="shared" si="7"/>
        <v>0</v>
      </c>
      <c r="J142" s="32"/>
    </row>
    <row r="143" spans="1:10" s="86" customFormat="1" ht="15.75">
      <c r="A143" s="71" t="s">
        <v>375</v>
      </c>
      <c r="B143" s="76" t="s">
        <v>72</v>
      </c>
      <c r="C143" s="66" t="s">
        <v>46</v>
      </c>
      <c r="D143" s="43">
        <v>1</v>
      </c>
      <c r="E143" s="142"/>
      <c r="F143" s="142"/>
      <c r="G143" s="61">
        <f t="shared" si="8"/>
        <v>0</v>
      </c>
      <c r="H143" s="138"/>
      <c r="I143" s="129">
        <f t="shared" si="7"/>
        <v>0</v>
      </c>
      <c r="J143" s="32"/>
    </row>
    <row r="144" spans="1:10" s="86" customFormat="1" ht="15.75">
      <c r="A144" s="71" t="s">
        <v>376</v>
      </c>
      <c r="B144" s="106" t="s">
        <v>214</v>
      </c>
      <c r="C144" s="107" t="s">
        <v>46</v>
      </c>
      <c r="D144" s="121">
        <v>15</v>
      </c>
      <c r="E144" s="142"/>
      <c r="F144" s="142"/>
      <c r="G144" s="61">
        <f t="shared" si="8"/>
        <v>0</v>
      </c>
      <c r="H144" s="138"/>
      <c r="I144" s="129">
        <f t="shared" si="7"/>
        <v>0</v>
      </c>
      <c r="J144" s="32"/>
    </row>
    <row r="145" spans="1:10" s="86" customFormat="1" ht="15.75">
      <c r="A145" s="71" t="s">
        <v>377</v>
      </c>
      <c r="B145" s="106" t="s">
        <v>215</v>
      </c>
      <c r="C145" s="107" t="s">
        <v>46</v>
      </c>
      <c r="D145" s="121">
        <v>1</v>
      </c>
      <c r="E145" s="142"/>
      <c r="F145" s="142"/>
      <c r="G145" s="61">
        <f t="shared" si="8"/>
        <v>0</v>
      </c>
      <c r="H145" s="138"/>
      <c r="I145" s="129">
        <f t="shared" si="7"/>
        <v>0</v>
      </c>
      <c r="J145" s="32"/>
    </row>
    <row r="146" spans="1:10" s="86" customFormat="1" ht="15.75">
      <c r="A146" s="71" t="s">
        <v>378</v>
      </c>
      <c r="B146" s="76" t="s">
        <v>74</v>
      </c>
      <c r="C146" s="66" t="s">
        <v>218</v>
      </c>
      <c r="D146" s="43">
        <v>1</v>
      </c>
      <c r="E146" s="142"/>
      <c r="F146" s="142"/>
      <c r="G146" s="61">
        <f t="shared" si="8"/>
        <v>0</v>
      </c>
      <c r="H146" s="138"/>
      <c r="I146" s="129">
        <f t="shared" si="7"/>
        <v>0</v>
      </c>
      <c r="J146" s="32"/>
    </row>
    <row r="147" spans="1:10" s="86" customFormat="1" ht="15.75">
      <c r="A147" s="71"/>
      <c r="B147" s="88" t="s">
        <v>75</v>
      </c>
      <c r="C147" s="66"/>
      <c r="D147" s="43"/>
      <c r="E147" s="142"/>
      <c r="F147" s="142"/>
      <c r="G147" s="61"/>
      <c r="H147" s="138"/>
      <c r="I147" s="129"/>
      <c r="J147" s="32"/>
    </row>
    <row r="148" spans="1:10" s="86" customFormat="1" ht="15.75">
      <c r="A148" s="71" t="s">
        <v>379</v>
      </c>
      <c r="B148" s="106" t="s">
        <v>204</v>
      </c>
      <c r="C148" s="107" t="s">
        <v>46</v>
      </c>
      <c r="D148" s="121">
        <v>8</v>
      </c>
      <c r="E148" s="142"/>
      <c r="F148" s="142"/>
      <c r="G148" s="61">
        <f>(F148+E148)*D148</f>
        <v>0</v>
      </c>
      <c r="H148" s="138"/>
      <c r="I148" s="129">
        <f>G148*(1+H148)</f>
        <v>0</v>
      </c>
      <c r="J148" s="32"/>
    </row>
    <row r="149" spans="1:10" s="86" customFormat="1" ht="15.75">
      <c r="A149" s="71" t="s">
        <v>380</v>
      </c>
      <c r="B149" s="76" t="s">
        <v>76</v>
      </c>
      <c r="C149" s="66" t="s">
        <v>46</v>
      </c>
      <c r="D149" s="43">
        <v>18</v>
      </c>
      <c r="E149" s="142"/>
      <c r="F149" s="142"/>
      <c r="G149" s="61">
        <f>(F149+E149)*D149</f>
        <v>0</v>
      </c>
      <c r="H149" s="138"/>
      <c r="I149" s="129">
        <f>G149*(1+H149)</f>
        <v>0</v>
      </c>
      <c r="J149" s="32"/>
    </row>
    <row r="150" spans="1:10" s="86" customFormat="1" ht="15.75">
      <c r="A150" s="71" t="s">
        <v>381</v>
      </c>
      <c r="B150" s="76" t="s">
        <v>73</v>
      </c>
      <c r="C150" s="66" t="s">
        <v>46</v>
      </c>
      <c r="D150" s="43">
        <v>6</v>
      </c>
      <c r="E150" s="142"/>
      <c r="F150" s="142"/>
      <c r="G150" s="61">
        <f>(F150+E150)*D150</f>
        <v>0</v>
      </c>
      <c r="H150" s="138"/>
      <c r="I150" s="129">
        <f>G150*(1+H150)</f>
        <v>0</v>
      </c>
      <c r="J150" s="32"/>
    </row>
    <row r="151" spans="1:10" s="86" customFormat="1" ht="15.75">
      <c r="A151" s="71" t="s">
        <v>382</v>
      </c>
      <c r="B151" s="76" t="s">
        <v>74</v>
      </c>
      <c r="C151" s="66" t="s">
        <v>218</v>
      </c>
      <c r="D151" s="43">
        <v>1</v>
      </c>
      <c r="E151" s="142"/>
      <c r="F151" s="142"/>
      <c r="G151" s="61">
        <f>(F151+E151)*D151</f>
        <v>0</v>
      </c>
      <c r="H151" s="138"/>
      <c r="I151" s="129">
        <f>G151*(1+H151)</f>
        <v>0</v>
      </c>
      <c r="J151" s="32"/>
    </row>
    <row r="152" spans="1:10" s="86" customFormat="1" ht="15.75">
      <c r="A152" s="71"/>
      <c r="B152" s="88" t="s">
        <v>77</v>
      </c>
      <c r="C152" s="66"/>
      <c r="D152" s="43"/>
      <c r="E152" s="142"/>
      <c r="F152" s="142"/>
      <c r="G152" s="61"/>
      <c r="H152" s="138"/>
      <c r="I152" s="129"/>
      <c r="J152" s="32"/>
    </row>
    <row r="153" spans="1:10" s="86" customFormat="1" ht="15.75">
      <c r="A153" s="71" t="s">
        <v>383</v>
      </c>
      <c r="B153" s="76" t="s">
        <v>78</v>
      </c>
      <c r="C153" s="66" t="s">
        <v>46</v>
      </c>
      <c r="D153" s="43">
        <v>2</v>
      </c>
      <c r="E153" s="142"/>
      <c r="F153" s="142"/>
      <c r="G153" s="61">
        <f aca="true" t="shared" si="9" ref="G153:G159">(F153+E153)*D153</f>
        <v>0</v>
      </c>
      <c r="H153" s="138"/>
      <c r="I153" s="129">
        <f aca="true" t="shared" si="10" ref="I153:I159">G153*(1+H153)</f>
        <v>0</v>
      </c>
      <c r="J153" s="32"/>
    </row>
    <row r="154" spans="1:10" s="86" customFormat="1" ht="15.75">
      <c r="A154" s="71" t="s">
        <v>384</v>
      </c>
      <c r="B154" s="76" t="s">
        <v>163</v>
      </c>
      <c r="C154" s="66" t="s">
        <v>46</v>
      </c>
      <c r="D154" s="43">
        <v>7</v>
      </c>
      <c r="E154" s="142"/>
      <c r="F154" s="142"/>
      <c r="G154" s="61">
        <f t="shared" si="9"/>
        <v>0</v>
      </c>
      <c r="H154" s="138"/>
      <c r="I154" s="129">
        <f t="shared" si="10"/>
        <v>0</v>
      </c>
      <c r="J154" s="32"/>
    </row>
    <row r="155" spans="1:10" s="86" customFormat="1" ht="15.75">
      <c r="A155" s="71" t="s">
        <v>385</v>
      </c>
      <c r="B155" s="76" t="s">
        <v>164</v>
      </c>
      <c r="C155" s="66" t="s">
        <v>46</v>
      </c>
      <c r="D155" s="43">
        <v>1</v>
      </c>
      <c r="E155" s="142"/>
      <c r="F155" s="142"/>
      <c r="G155" s="61">
        <f t="shared" si="9"/>
        <v>0</v>
      </c>
      <c r="H155" s="138"/>
      <c r="I155" s="129">
        <f t="shared" si="10"/>
        <v>0</v>
      </c>
      <c r="J155" s="32"/>
    </row>
    <row r="156" spans="1:10" s="86" customFormat="1" ht="15.75">
      <c r="A156" s="71" t="s">
        <v>386</v>
      </c>
      <c r="B156" s="106" t="s">
        <v>304</v>
      </c>
      <c r="C156" s="107" t="s">
        <v>46</v>
      </c>
      <c r="D156" s="121">
        <v>1</v>
      </c>
      <c r="E156" s="142"/>
      <c r="F156" s="142"/>
      <c r="G156" s="61">
        <f t="shared" si="9"/>
        <v>0</v>
      </c>
      <c r="H156" s="138"/>
      <c r="I156" s="129">
        <f t="shared" si="10"/>
        <v>0</v>
      </c>
      <c r="J156" s="32"/>
    </row>
    <row r="157" spans="1:10" s="86" customFormat="1" ht="15.75">
      <c r="A157" s="71" t="s">
        <v>387</v>
      </c>
      <c r="B157" s="106" t="s">
        <v>303</v>
      </c>
      <c r="C157" s="107" t="s">
        <v>46</v>
      </c>
      <c r="D157" s="121">
        <v>1</v>
      </c>
      <c r="E157" s="142"/>
      <c r="F157" s="142"/>
      <c r="G157" s="61">
        <f t="shared" si="9"/>
        <v>0</v>
      </c>
      <c r="H157" s="138"/>
      <c r="I157" s="129">
        <f t="shared" si="10"/>
        <v>0</v>
      </c>
      <c r="J157" s="32"/>
    </row>
    <row r="158" spans="1:10" s="86" customFormat="1" ht="15.75">
      <c r="A158" s="71" t="s">
        <v>388</v>
      </c>
      <c r="B158" s="106" t="s">
        <v>305</v>
      </c>
      <c r="C158" s="107" t="s">
        <v>46</v>
      </c>
      <c r="D158" s="121">
        <v>1</v>
      </c>
      <c r="E158" s="142"/>
      <c r="F158" s="142"/>
      <c r="G158" s="61">
        <f t="shared" si="9"/>
        <v>0</v>
      </c>
      <c r="H158" s="138"/>
      <c r="I158" s="129">
        <f t="shared" si="10"/>
        <v>0</v>
      </c>
      <c r="J158" s="32"/>
    </row>
    <row r="159" spans="1:10" s="86" customFormat="1" ht="15.75">
      <c r="A159" s="71" t="s">
        <v>389</v>
      </c>
      <c r="B159" s="106" t="s">
        <v>244</v>
      </c>
      <c r="C159" s="107" t="s">
        <v>46</v>
      </c>
      <c r="D159" s="121">
        <v>25</v>
      </c>
      <c r="E159" s="142"/>
      <c r="F159" s="142"/>
      <c r="G159" s="61">
        <f t="shared" si="9"/>
        <v>0</v>
      </c>
      <c r="H159" s="138"/>
      <c r="I159" s="129">
        <f t="shared" si="10"/>
        <v>0</v>
      </c>
      <c r="J159" s="32"/>
    </row>
    <row r="160" spans="1:10" s="86" customFormat="1" ht="15.75">
      <c r="A160" s="71"/>
      <c r="B160" s="88" t="s">
        <v>79</v>
      </c>
      <c r="C160" s="66"/>
      <c r="D160" s="43"/>
      <c r="E160" s="142"/>
      <c r="F160" s="142"/>
      <c r="G160" s="61"/>
      <c r="H160" s="138"/>
      <c r="I160" s="129"/>
      <c r="J160" s="32"/>
    </row>
    <row r="161" spans="1:10" s="86" customFormat="1" ht="15.75">
      <c r="A161" s="71" t="s">
        <v>390</v>
      </c>
      <c r="B161" s="76" t="s">
        <v>80</v>
      </c>
      <c r="C161" s="66" t="s">
        <v>46</v>
      </c>
      <c r="D161" s="43">
        <v>2</v>
      </c>
      <c r="E161" s="142"/>
      <c r="F161" s="142"/>
      <c r="G161" s="61">
        <f>(F161+E161)*D161</f>
        <v>0</v>
      </c>
      <c r="H161" s="138"/>
      <c r="I161" s="129">
        <f>G161*(1+H161)</f>
        <v>0</v>
      </c>
      <c r="J161" s="32"/>
    </row>
    <row r="162" spans="1:10" s="86" customFormat="1" ht="15.75">
      <c r="A162" s="71" t="s">
        <v>391</v>
      </c>
      <c r="B162" s="76" t="s">
        <v>81</v>
      </c>
      <c r="C162" s="66" t="s">
        <v>46</v>
      </c>
      <c r="D162" s="43">
        <v>2</v>
      </c>
      <c r="E162" s="142"/>
      <c r="F162" s="142"/>
      <c r="G162" s="61">
        <f>(F162+E162)*D162</f>
        <v>0</v>
      </c>
      <c r="H162" s="138"/>
      <c r="I162" s="129">
        <f>G162*(1+H162)</f>
        <v>0</v>
      </c>
      <c r="J162" s="32"/>
    </row>
    <row r="163" spans="1:10" s="86" customFormat="1" ht="15.75">
      <c r="A163" s="71" t="s">
        <v>392</v>
      </c>
      <c r="B163" s="76" t="s">
        <v>82</v>
      </c>
      <c r="C163" s="66" t="s">
        <v>46</v>
      </c>
      <c r="D163" s="43">
        <v>1</v>
      </c>
      <c r="E163" s="142"/>
      <c r="F163" s="142"/>
      <c r="G163" s="61">
        <f>(F163+E163)*D163</f>
        <v>0</v>
      </c>
      <c r="H163" s="138"/>
      <c r="I163" s="129">
        <f>G163*(1+H163)</f>
        <v>0</v>
      </c>
      <c r="J163" s="32"/>
    </row>
    <row r="164" spans="1:10" s="86" customFormat="1" ht="15.75">
      <c r="A164" s="71"/>
      <c r="B164" s="88" t="s">
        <v>83</v>
      </c>
      <c r="C164" s="67"/>
      <c r="D164" s="68"/>
      <c r="E164" s="143"/>
      <c r="F164" s="143"/>
      <c r="G164" s="61"/>
      <c r="H164" s="138"/>
      <c r="I164" s="129"/>
      <c r="J164" s="32"/>
    </row>
    <row r="165" spans="1:10" s="86" customFormat="1" ht="15.75">
      <c r="A165" s="71" t="s">
        <v>393</v>
      </c>
      <c r="B165" s="76" t="s">
        <v>84</v>
      </c>
      <c r="C165" s="66" t="s">
        <v>46</v>
      </c>
      <c r="D165" s="43">
        <v>7</v>
      </c>
      <c r="E165" s="142"/>
      <c r="F165" s="142"/>
      <c r="G165" s="61">
        <f>(F165+E165)*D165</f>
        <v>0</v>
      </c>
      <c r="H165" s="138"/>
      <c r="I165" s="129">
        <f>G165*(1+H165)</f>
        <v>0</v>
      </c>
      <c r="J165" s="32"/>
    </row>
    <row r="166" spans="1:10" s="86" customFormat="1" ht="15.75">
      <c r="A166" s="71"/>
      <c r="B166" s="88" t="s">
        <v>10</v>
      </c>
      <c r="C166" s="66"/>
      <c r="D166" s="43"/>
      <c r="E166" s="74">
        <f>SUMPRODUCT(E77:E165,D77:D165)</f>
        <v>0</v>
      </c>
      <c r="F166" s="74">
        <f>SUMPRODUCT(F77:F165,D77:D165)</f>
        <v>0</v>
      </c>
      <c r="G166" s="74">
        <f>SUM(G77:G165)</f>
        <v>0</v>
      </c>
      <c r="H166" s="138"/>
      <c r="I166" s="128">
        <f>SUM(I77:I165)</f>
        <v>0</v>
      </c>
      <c r="J166" s="32"/>
    </row>
    <row r="167" spans="1:10" s="86" customFormat="1" ht="15.75">
      <c r="A167" s="71"/>
      <c r="B167" s="88"/>
      <c r="C167" s="66"/>
      <c r="D167" s="43"/>
      <c r="E167" s="74"/>
      <c r="F167" s="74"/>
      <c r="G167" s="74"/>
      <c r="H167" s="138"/>
      <c r="I167" s="128"/>
      <c r="J167" s="32"/>
    </row>
    <row r="168" spans="1:10" s="87" customFormat="1" ht="15.75">
      <c r="A168" s="93" t="s">
        <v>114</v>
      </c>
      <c r="B168" s="88" t="s">
        <v>85</v>
      </c>
      <c r="C168" s="67"/>
      <c r="D168" s="68"/>
      <c r="E168" s="74"/>
      <c r="F168" s="74"/>
      <c r="G168" s="74"/>
      <c r="H168" s="140"/>
      <c r="I168" s="128"/>
      <c r="J168" s="32"/>
    </row>
    <row r="169" spans="1:10" s="86" customFormat="1" ht="15.75">
      <c r="A169" s="71"/>
      <c r="B169" s="62" t="s">
        <v>177</v>
      </c>
      <c r="C169" s="67"/>
      <c r="D169" s="68"/>
      <c r="E169" s="61"/>
      <c r="F169" s="61"/>
      <c r="G169" s="61"/>
      <c r="H169" s="138"/>
      <c r="I169" s="129"/>
      <c r="J169" s="32"/>
    </row>
    <row r="170" spans="1:10" s="86" customFormat="1" ht="15.75">
      <c r="A170" s="71" t="s">
        <v>115</v>
      </c>
      <c r="B170" s="30" t="s">
        <v>178</v>
      </c>
      <c r="C170" s="66" t="s">
        <v>46</v>
      </c>
      <c r="D170" s="43">
        <v>22</v>
      </c>
      <c r="E170" s="142"/>
      <c r="F170" s="142"/>
      <c r="G170" s="61">
        <f aca="true" t="shared" si="11" ref="G170:G178">(E170+F170)*D170</f>
        <v>0</v>
      </c>
      <c r="H170" s="138"/>
      <c r="I170" s="129">
        <f>G170*(1+H170)</f>
        <v>0</v>
      </c>
      <c r="J170" s="32"/>
    </row>
    <row r="171" spans="1:10" s="86" customFormat="1" ht="15.75">
      <c r="A171" s="71" t="s">
        <v>116</v>
      </c>
      <c r="B171" s="30" t="s">
        <v>179</v>
      </c>
      <c r="C171" s="66" t="s">
        <v>46</v>
      </c>
      <c r="D171" s="43">
        <v>4</v>
      </c>
      <c r="E171" s="142"/>
      <c r="F171" s="142"/>
      <c r="G171" s="61">
        <f t="shared" si="11"/>
        <v>0</v>
      </c>
      <c r="H171" s="138"/>
      <c r="I171" s="129">
        <f>G171*(1+H171)</f>
        <v>0</v>
      </c>
      <c r="J171" s="32"/>
    </row>
    <row r="172" spans="1:10" s="86" customFormat="1" ht="15.75">
      <c r="A172" s="71" t="s">
        <v>117</v>
      </c>
      <c r="B172" s="30" t="s">
        <v>180</v>
      </c>
      <c r="C172" s="66" t="s">
        <v>46</v>
      </c>
      <c r="D172" s="43">
        <v>2</v>
      </c>
      <c r="E172" s="142"/>
      <c r="F172" s="142"/>
      <c r="G172" s="61">
        <f t="shared" si="11"/>
        <v>0</v>
      </c>
      <c r="H172" s="138"/>
      <c r="I172" s="129">
        <f>G172*(1+H172)</f>
        <v>0</v>
      </c>
      <c r="J172" s="32"/>
    </row>
    <row r="173" spans="1:10" s="86" customFormat="1" ht="15.75">
      <c r="A173" s="71" t="s">
        <v>118</v>
      </c>
      <c r="B173" s="30" t="s">
        <v>181</v>
      </c>
      <c r="C173" s="66" t="s">
        <v>46</v>
      </c>
      <c r="D173" s="43">
        <v>7</v>
      </c>
      <c r="E173" s="142"/>
      <c r="F173" s="142"/>
      <c r="G173" s="61">
        <f t="shared" si="11"/>
        <v>0</v>
      </c>
      <c r="H173" s="138"/>
      <c r="I173" s="129">
        <f>G173*(1+H173)</f>
        <v>0</v>
      </c>
      <c r="J173" s="32"/>
    </row>
    <row r="174" spans="1:10" s="86" customFormat="1" ht="15.75">
      <c r="A174" s="71"/>
      <c r="B174" s="62" t="s">
        <v>182</v>
      </c>
      <c r="C174" s="67"/>
      <c r="D174" s="67"/>
      <c r="E174" s="142"/>
      <c r="F174" s="142"/>
      <c r="G174" s="61"/>
      <c r="H174" s="138"/>
      <c r="I174" s="129"/>
      <c r="J174" s="32"/>
    </row>
    <row r="175" spans="1:10" s="86" customFormat="1" ht="15.75">
      <c r="A175" s="71" t="s">
        <v>119</v>
      </c>
      <c r="B175" s="30" t="s">
        <v>306</v>
      </c>
      <c r="C175" s="66" t="s">
        <v>46</v>
      </c>
      <c r="D175" s="43">
        <v>22</v>
      </c>
      <c r="E175" s="142"/>
      <c r="F175" s="142"/>
      <c r="G175" s="61">
        <f t="shared" si="11"/>
        <v>0</v>
      </c>
      <c r="H175" s="138"/>
      <c r="I175" s="129">
        <f>G175*(1+H175)</f>
        <v>0</v>
      </c>
      <c r="J175" s="32"/>
    </row>
    <row r="176" spans="1:10" s="86" customFormat="1" ht="15.75">
      <c r="A176" s="71" t="s">
        <v>120</v>
      </c>
      <c r="B176" s="30" t="s">
        <v>307</v>
      </c>
      <c r="C176" s="66" t="s">
        <v>46</v>
      </c>
      <c r="D176" s="43">
        <v>4</v>
      </c>
      <c r="E176" s="142"/>
      <c r="F176" s="142"/>
      <c r="G176" s="61">
        <f t="shared" si="11"/>
        <v>0</v>
      </c>
      <c r="H176" s="138"/>
      <c r="I176" s="129">
        <f>G176*(1+H176)</f>
        <v>0</v>
      </c>
      <c r="J176" s="32"/>
    </row>
    <row r="177" spans="1:10" s="86" customFormat="1" ht="15.75">
      <c r="A177" s="71" t="s">
        <v>121</v>
      </c>
      <c r="B177" s="30" t="s">
        <v>308</v>
      </c>
      <c r="C177" s="66" t="s">
        <v>46</v>
      </c>
      <c r="D177" s="43">
        <v>2</v>
      </c>
      <c r="E177" s="142"/>
      <c r="F177" s="142"/>
      <c r="G177" s="61">
        <f t="shared" si="11"/>
        <v>0</v>
      </c>
      <c r="H177" s="138"/>
      <c r="I177" s="129">
        <f>G177*(1+H177)</f>
        <v>0</v>
      </c>
      <c r="J177" s="32"/>
    </row>
    <row r="178" spans="1:10" s="86" customFormat="1" ht="15.75">
      <c r="A178" s="71" t="s">
        <v>122</v>
      </c>
      <c r="B178" s="30" t="s">
        <v>309</v>
      </c>
      <c r="C178" s="66" t="s">
        <v>46</v>
      </c>
      <c r="D178" s="43">
        <v>7</v>
      </c>
      <c r="E178" s="142"/>
      <c r="F178" s="142"/>
      <c r="G178" s="61">
        <f t="shared" si="11"/>
        <v>0</v>
      </c>
      <c r="H178" s="138"/>
      <c r="I178" s="129">
        <f>G178*(1+H178)</f>
        <v>0</v>
      </c>
      <c r="J178" s="32"/>
    </row>
    <row r="179" spans="1:10" s="86" customFormat="1" ht="15.75">
      <c r="A179" s="71"/>
      <c r="B179" s="88" t="s">
        <v>10</v>
      </c>
      <c r="C179" s="66"/>
      <c r="D179" s="43"/>
      <c r="E179" s="74">
        <f>SUMPRODUCT(E169:E178,D169:D178)</f>
        <v>0</v>
      </c>
      <c r="F179" s="74">
        <f>SUMPRODUCT(F169:F178,D169:D178)</f>
        <v>0</v>
      </c>
      <c r="G179" s="74">
        <f>SUM(G169:G178)</f>
        <v>0</v>
      </c>
      <c r="H179" s="138"/>
      <c r="I179" s="128">
        <f>SUM(I170:I178)</f>
        <v>0</v>
      </c>
      <c r="J179" s="32"/>
    </row>
    <row r="180" spans="1:10" s="86" customFormat="1" ht="15.75">
      <c r="A180" s="71"/>
      <c r="B180" s="88"/>
      <c r="C180" s="66"/>
      <c r="D180" s="43"/>
      <c r="E180" s="74"/>
      <c r="F180" s="74"/>
      <c r="G180" s="74"/>
      <c r="H180" s="138"/>
      <c r="I180" s="128"/>
      <c r="J180" s="32"/>
    </row>
    <row r="181" spans="1:10" s="86" customFormat="1" ht="15.75">
      <c r="A181" s="93" t="s">
        <v>125</v>
      </c>
      <c r="B181" s="62" t="s">
        <v>185</v>
      </c>
      <c r="C181" s="67"/>
      <c r="D181" s="43"/>
      <c r="E181" s="74"/>
      <c r="F181" s="74"/>
      <c r="G181" s="74"/>
      <c r="H181" s="138"/>
      <c r="I181" s="129"/>
      <c r="J181" s="32"/>
    </row>
    <row r="182" spans="1:10" s="86" customFormat="1" ht="15.75">
      <c r="A182" s="71" t="s">
        <v>126</v>
      </c>
      <c r="B182" s="30" t="s">
        <v>183</v>
      </c>
      <c r="C182" s="66" t="s">
        <v>46</v>
      </c>
      <c r="D182" s="43">
        <v>4</v>
      </c>
      <c r="E182" s="142"/>
      <c r="F182" s="142"/>
      <c r="G182" s="61">
        <f>(E182+F182)*D182</f>
        <v>0</v>
      </c>
      <c r="H182" s="138"/>
      <c r="I182" s="129">
        <f>G182*(1+H182)</f>
        <v>0</v>
      </c>
      <c r="J182" s="32"/>
    </row>
    <row r="183" spans="1:10" s="86" customFormat="1" ht="15.75">
      <c r="A183" s="71" t="s">
        <v>127</v>
      </c>
      <c r="B183" s="30" t="s">
        <v>243</v>
      </c>
      <c r="C183" s="66" t="s">
        <v>46</v>
      </c>
      <c r="D183" s="43">
        <v>4</v>
      </c>
      <c r="E183" s="142"/>
      <c r="F183" s="142"/>
      <c r="G183" s="61">
        <f>(E183+F183)*D183</f>
        <v>0</v>
      </c>
      <c r="H183" s="138"/>
      <c r="I183" s="129">
        <f>G183*(1+H183)</f>
        <v>0</v>
      </c>
      <c r="J183" s="32"/>
    </row>
    <row r="184" spans="1:10" s="86" customFormat="1" ht="15">
      <c r="A184" s="71" t="s">
        <v>128</v>
      </c>
      <c r="B184" s="30" t="s">
        <v>184</v>
      </c>
      <c r="C184" s="66" t="s">
        <v>49</v>
      </c>
      <c r="D184" s="43">
        <v>41</v>
      </c>
      <c r="E184" s="142"/>
      <c r="F184" s="142"/>
      <c r="G184" s="61">
        <f>(E184+F184)*D184</f>
        <v>0</v>
      </c>
      <c r="H184" s="138"/>
      <c r="I184" s="129">
        <f>G184*(1+H184)</f>
        <v>0</v>
      </c>
      <c r="J184" s="58"/>
    </row>
    <row r="185" spans="1:10" s="87" customFormat="1" ht="15.75">
      <c r="A185" s="93"/>
      <c r="B185" s="62" t="s">
        <v>10</v>
      </c>
      <c r="C185" s="67"/>
      <c r="D185" s="68"/>
      <c r="E185" s="74">
        <f>SUMPRODUCT(E182:E184,D182:D184)</f>
        <v>0</v>
      </c>
      <c r="F185" s="74">
        <f>SUMPRODUCT(F182:F184,D182:D184)</f>
        <v>0</v>
      </c>
      <c r="G185" s="74">
        <f>SUM(G182:G184)</f>
        <v>0</v>
      </c>
      <c r="H185" s="140"/>
      <c r="I185" s="128">
        <f>SUM(I182:I184)</f>
        <v>0</v>
      </c>
      <c r="J185" s="32"/>
    </row>
    <row r="186" spans="1:10" s="86" customFormat="1" ht="15.75">
      <c r="A186" s="71"/>
      <c r="B186" s="88"/>
      <c r="C186" s="66"/>
      <c r="D186" s="43"/>
      <c r="E186" s="74"/>
      <c r="F186" s="74"/>
      <c r="G186" s="74"/>
      <c r="H186" s="138"/>
      <c r="I186" s="129"/>
      <c r="J186" s="32"/>
    </row>
    <row r="187" spans="1:10" s="87" customFormat="1" ht="15.75">
      <c r="A187" s="93" t="s">
        <v>129</v>
      </c>
      <c r="B187" s="88" t="s">
        <v>186</v>
      </c>
      <c r="C187" s="67"/>
      <c r="D187" s="68"/>
      <c r="E187" s="74"/>
      <c r="F187" s="74"/>
      <c r="G187" s="74"/>
      <c r="H187" s="140"/>
      <c r="I187" s="128"/>
      <c r="J187" s="32"/>
    </row>
    <row r="188" spans="1:10" s="86" customFormat="1" ht="15.75">
      <c r="A188" s="71" t="s">
        <v>130</v>
      </c>
      <c r="B188" s="30" t="s">
        <v>196</v>
      </c>
      <c r="C188" s="66" t="s">
        <v>46</v>
      </c>
      <c r="D188" s="43">
        <v>4</v>
      </c>
      <c r="E188" s="142"/>
      <c r="F188" s="61">
        <v>0</v>
      </c>
      <c r="G188" s="61">
        <f>(F188+E188)*D188</f>
        <v>0</v>
      </c>
      <c r="H188" s="138"/>
      <c r="I188" s="129">
        <f>G188*(1+H188)</f>
        <v>0</v>
      </c>
      <c r="J188" s="32"/>
    </row>
    <row r="189" spans="1:10" s="86" customFormat="1" ht="15.75">
      <c r="A189" s="71" t="s">
        <v>131</v>
      </c>
      <c r="B189" s="30" t="s">
        <v>197</v>
      </c>
      <c r="C189" s="66" t="s">
        <v>46</v>
      </c>
      <c r="D189" s="43">
        <v>16</v>
      </c>
      <c r="E189" s="142"/>
      <c r="F189" s="61">
        <v>0</v>
      </c>
      <c r="G189" s="61">
        <f>(F189+E189)*D189</f>
        <v>0</v>
      </c>
      <c r="H189" s="138"/>
      <c r="I189" s="129">
        <f>G189*(1+H189)</f>
        <v>0</v>
      </c>
      <c r="J189" s="32"/>
    </row>
    <row r="190" spans="1:10" s="86" customFormat="1" ht="15.75">
      <c r="A190" s="71" t="s">
        <v>132</v>
      </c>
      <c r="B190" s="30" t="s">
        <v>198</v>
      </c>
      <c r="C190" s="66" t="s">
        <v>46</v>
      </c>
      <c r="D190" s="43">
        <v>96</v>
      </c>
      <c r="E190" s="142"/>
      <c r="F190" s="61">
        <v>0</v>
      </c>
      <c r="G190" s="61">
        <f>(F190+E190)*D190</f>
        <v>0</v>
      </c>
      <c r="H190" s="138"/>
      <c r="I190" s="129">
        <f>G190*(1+H190)</f>
        <v>0</v>
      </c>
      <c r="J190" s="32"/>
    </row>
    <row r="191" spans="1:10" s="87" customFormat="1" ht="15.75">
      <c r="A191" s="93"/>
      <c r="B191" s="88" t="s">
        <v>10</v>
      </c>
      <c r="C191" s="67"/>
      <c r="D191" s="68"/>
      <c r="E191" s="74">
        <f>SUMPRODUCT(E188:E190,D188:D190)</f>
        <v>0</v>
      </c>
      <c r="F191" s="74">
        <f>SUMPRODUCT(F188:F190,D188:D190)</f>
        <v>0</v>
      </c>
      <c r="G191" s="74">
        <f>SUM(G188:G190)</f>
        <v>0</v>
      </c>
      <c r="H191" s="140"/>
      <c r="I191" s="128">
        <f>SUM(I188:I190)</f>
        <v>0</v>
      </c>
      <c r="J191" s="32"/>
    </row>
    <row r="192" spans="1:10" s="86" customFormat="1" ht="15.75">
      <c r="A192" s="71"/>
      <c r="B192" s="88"/>
      <c r="C192" s="66"/>
      <c r="D192" s="43"/>
      <c r="E192" s="74"/>
      <c r="F192" s="74"/>
      <c r="G192" s="74"/>
      <c r="H192" s="138"/>
      <c r="I192" s="129"/>
      <c r="J192" s="32"/>
    </row>
    <row r="193" spans="1:10" s="86" customFormat="1" ht="15.75">
      <c r="A193" s="93" t="s">
        <v>133</v>
      </c>
      <c r="B193" s="88" t="s">
        <v>86</v>
      </c>
      <c r="C193" s="66"/>
      <c r="D193" s="43"/>
      <c r="E193" s="61"/>
      <c r="F193" s="61"/>
      <c r="G193" s="61"/>
      <c r="H193" s="138"/>
      <c r="I193" s="129"/>
      <c r="J193" s="32"/>
    </row>
    <row r="194" spans="1:10" s="86" customFormat="1" ht="15.75">
      <c r="A194" s="70" t="s">
        <v>134</v>
      </c>
      <c r="B194" s="30" t="s">
        <v>236</v>
      </c>
      <c r="C194" s="66" t="s">
        <v>46</v>
      </c>
      <c r="D194" s="43">
        <v>1</v>
      </c>
      <c r="E194" s="142"/>
      <c r="F194" s="142"/>
      <c r="G194" s="61">
        <f aca="true" t="shared" si="12" ref="G194:G199">(F194+E194)*D194</f>
        <v>0</v>
      </c>
      <c r="H194" s="138"/>
      <c r="I194" s="129">
        <f aca="true" t="shared" si="13" ref="I194:I199">G194*(1+H194)</f>
        <v>0</v>
      </c>
      <c r="J194" s="32"/>
    </row>
    <row r="195" spans="1:10" s="86" customFormat="1" ht="15.75">
      <c r="A195" s="70" t="s">
        <v>135</v>
      </c>
      <c r="B195" s="76" t="s">
        <v>253</v>
      </c>
      <c r="C195" s="66" t="s">
        <v>124</v>
      </c>
      <c r="D195" s="43">
        <v>1</v>
      </c>
      <c r="E195" s="142"/>
      <c r="F195" s="142"/>
      <c r="G195" s="61">
        <f t="shared" si="12"/>
        <v>0</v>
      </c>
      <c r="H195" s="138"/>
      <c r="I195" s="129">
        <f t="shared" si="13"/>
        <v>0</v>
      </c>
      <c r="J195" s="32"/>
    </row>
    <row r="196" spans="1:10" s="86" customFormat="1" ht="15.75">
      <c r="A196" s="70" t="s">
        <v>136</v>
      </c>
      <c r="B196" s="76" t="s">
        <v>237</v>
      </c>
      <c r="C196" s="66" t="s">
        <v>124</v>
      </c>
      <c r="D196" s="43">
        <v>4</v>
      </c>
      <c r="E196" s="142"/>
      <c r="F196" s="142"/>
      <c r="G196" s="61">
        <f t="shared" si="12"/>
        <v>0</v>
      </c>
      <c r="H196" s="138"/>
      <c r="I196" s="129">
        <f t="shared" si="13"/>
        <v>0</v>
      </c>
      <c r="J196" s="32"/>
    </row>
    <row r="197" spans="1:10" s="86" customFormat="1" ht="15.75">
      <c r="A197" s="70" t="s">
        <v>397</v>
      </c>
      <c r="B197" s="122" t="s">
        <v>409</v>
      </c>
      <c r="C197" s="66" t="s">
        <v>124</v>
      </c>
      <c r="D197" s="43">
        <v>1</v>
      </c>
      <c r="E197" s="142"/>
      <c r="F197" s="142"/>
      <c r="G197" s="61">
        <f t="shared" si="12"/>
        <v>0</v>
      </c>
      <c r="H197" s="138"/>
      <c r="I197" s="129">
        <f t="shared" si="13"/>
        <v>0</v>
      </c>
      <c r="J197" s="32"/>
    </row>
    <row r="198" spans="1:10" s="86" customFormat="1" ht="15.75">
      <c r="A198" s="70" t="s">
        <v>398</v>
      </c>
      <c r="B198" s="30" t="s">
        <v>259</v>
      </c>
      <c r="C198" s="66" t="s">
        <v>49</v>
      </c>
      <c r="D198" s="43">
        <v>31</v>
      </c>
      <c r="E198" s="141"/>
      <c r="F198" s="141"/>
      <c r="G198" s="61">
        <f t="shared" si="12"/>
        <v>0</v>
      </c>
      <c r="H198" s="138"/>
      <c r="I198" s="129">
        <f t="shared" si="13"/>
        <v>0</v>
      </c>
      <c r="J198" s="32"/>
    </row>
    <row r="199" spans="1:10" s="86" customFormat="1" ht="15.75">
      <c r="A199" s="70" t="s">
        <v>399</v>
      </c>
      <c r="B199" s="30" t="s">
        <v>188</v>
      </c>
      <c r="C199" s="66" t="s">
        <v>49</v>
      </c>
      <c r="D199" s="43">
        <v>14</v>
      </c>
      <c r="E199" s="141"/>
      <c r="F199" s="141"/>
      <c r="G199" s="61">
        <f t="shared" si="12"/>
        <v>0</v>
      </c>
      <c r="H199" s="138"/>
      <c r="I199" s="129">
        <f t="shared" si="13"/>
        <v>0</v>
      </c>
      <c r="J199" s="32"/>
    </row>
    <row r="200" spans="1:10" s="86" customFormat="1" ht="15.75">
      <c r="A200" s="71"/>
      <c r="B200" s="88" t="s">
        <v>10</v>
      </c>
      <c r="C200" s="66"/>
      <c r="D200" s="43"/>
      <c r="E200" s="74">
        <f>SUMPRODUCT(E194:E199,D194:D199)</f>
        <v>0</v>
      </c>
      <c r="F200" s="74">
        <f>SUMPRODUCT(F194:F199,D194:D199)</f>
        <v>0</v>
      </c>
      <c r="G200" s="74">
        <f>SUM(G194:G199)</f>
        <v>0</v>
      </c>
      <c r="H200" s="138"/>
      <c r="I200" s="128">
        <f>SUM(I194:I199)</f>
        <v>0</v>
      </c>
      <c r="J200" s="32"/>
    </row>
    <row r="201" spans="1:10" s="86" customFormat="1" ht="15.75">
      <c r="A201" s="71"/>
      <c r="B201" s="88"/>
      <c r="C201" s="66"/>
      <c r="D201" s="43"/>
      <c r="E201" s="74"/>
      <c r="F201" s="74"/>
      <c r="G201" s="74"/>
      <c r="H201" s="138"/>
      <c r="I201" s="129"/>
      <c r="J201" s="32"/>
    </row>
    <row r="202" spans="1:10" s="86" customFormat="1" ht="15.75">
      <c r="A202" s="93" t="s">
        <v>137</v>
      </c>
      <c r="B202" s="88" t="s">
        <v>26</v>
      </c>
      <c r="C202" s="66"/>
      <c r="D202" s="43" t="s">
        <v>8</v>
      </c>
      <c r="E202" s="61"/>
      <c r="F202" s="61"/>
      <c r="G202" s="61"/>
      <c r="H202" s="138"/>
      <c r="I202" s="129"/>
      <c r="J202" s="32"/>
    </row>
    <row r="203" spans="1:10" s="86" customFormat="1" ht="15.75">
      <c r="A203" s="71" t="s">
        <v>44</v>
      </c>
      <c r="B203" s="122" t="s">
        <v>394</v>
      </c>
      <c r="C203" s="66" t="s">
        <v>30</v>
      </c>
      <c r="D203" s="43">
        <v>781</v>
      </c>
      <c r="E203" s="142"/>
      <c r="F203" s="142"/>
      <c r="G203" s="61">
        <f aca="true" t="shared" si="14" ref="G203:G209">(F203+E203)*D203</f>
        <v>0</v>
      </c>
      <c r="H203" s="138"/>
      <c r="I203" s="129">
        <f aca="true" t="shared" si="15" ref="I203:I209">G203*(1+H203)</f>
        <v>0</v>
      </c>
      <c r="J203" s="32"/>
    </row>
    <row r="204" spans="1:10" s="86" customFormat="1" ht="15.75">
      <c r="A204" s="71" t="s">
        <v>45</v>
      </c>
      <c r="B204" s="115" t="s">
        <v>55</v>
      </c>
      <c r="C204" s="66" t="s">
        <v>30</v>
      </c>
      <c r="D204" s="43">
        <v>774</v>
      </c>
      <c r="E204" s="142"/>
      <c r="F204" s="142"/>
      <c r="G204" s="61">
        <f t="shared" si="14"/>
        <v>0</v>
      </c>
      <c r="H204" s="138"/>
      <c r="I204" s="129">
        <f t="shared" si="15"/>
        <v>0</v>
      </c>
      <c r="J204" s="32"/>
    </row>
    <row r="205" spans="1:10" s="86" customFormat="1" ht="15.75">
      <c r="A205" s="71" t="s">
        <v>47</v>
      </c>
      <c r="B205" s="123" t="s">
        <v>48</v>
      </c>
      <c r="C205" s="66" t="s">
        <v>49</v>
      </c>
      <c r="D205" s="43">
        <v>72</v>
      </c>
      <c r="E205" s="141"/>
      <c r="F205" s="142"/>
      <c r="G205" s="61">
        <f t="shared" si="14"/>
        <v>0</v>
      </c>
      <c r="H205" s="138"/>
      <c r="I205" s="129">
        <f t="shared" si="15"/>
        <v>0</v>
      </c>
      <c r="J205" s="32"/>
    </row>
    <row r="206" spans="1:10" s="86" customFormat="1" ht="15.75">
      <c r="A206" s="71" t="s">
        <v>50</v>
      </c>
      <c r="B206" s="123" t="s">
        <v>51</v>
      </c>
      <c r="C206" s="66" t="s">
        <v>49</v>
      </c>
      <c r="D206" s="43">
        <v>42</v>
      </c>
      <c r="E206" s="141"/>
      <c r="F206" s="142"/>
      <c r="G206" s="61">
        <f t="shared" si="14"/>
        <v>0</v>
      </c>
      <c r="H206" s="138"/>
      <c r="I206" s="129">
        <f t="shared" si="15"/>
        <v>0</v>
      </c>
      <c r="J206" s="32"/>
    </row>
    <row r="207" spans="1:10" s="86" customFormat="1" ht="15.75">
      <c r="A207" s="71" t="s">
        <v>52</v>
      </c>
      <c r="B207" s="123" t="s">
        <v>53</v>
      </c>
      <c r="C207" s="66" t="s">
        <v>49</v>
      </c>
      <c r="D207" s="43">
        <v>117</v>
      </c>
      <c r="E207" s="141"/>
      <c r="F207" s="142"/>
      <c r="G207" s="61">
        <f t="shared" si="14"/>
        <v>0</v>
      </c>
      <c r="H207" s="138"/>
      <c r="I207" s="129">
        <f t="shared" si="15"/>
        <v>0</v>
      </c>
      <c r="J207" s="32"/>
    </row>
    <row r="208" spans="1:10" s="86" customFormat="1" ht="15.75">
      <c r="A208" s="71" t="s">
        <v>187</v>
      </c>
      <c r="B208" s="123" t="s">
        <v>395</v>
      </c>
      <c r="C208" s="66" t="s">
        <v>46</v>
      </c>
      <c r="D208" s="43">
        <v>10</v>
      </c>
      <c r="E208" s="142"/>
      <c r="F208" s="142"/>
      <c r="G208" s="61">
        <f t="shared" si="14"/>
        <v>0</v>
      </c>
      <c r="H208" s="138"/>
      <c r="I208" s="129">
        <f t="shared" si="15"/>
        <v>0</v>
      </c>
      <c r="J208" s="32"/>
    </row>
    <row r="209" spans="1:10" s="86" customFormat="1" ht="15.75">
      <c r="A209" s="71" t="s">
        <v>400</v>
      </c>
      <c r="B209" s="123" t="s">
        <v>54</v>
      </c>
      <c r="C209" s="66" t="s">
        <v>147</v>
      </c>
      <c r="D209" s="43">
        <v>1</v>
      </c>
      <c r="E209" s="142"/>
      <c r="F209" s="142"/>
      <c r="G209" s="61">
        <f t="shared" si="14"/>
        <v>0</v>
      </c>
      <c r="H209" s="138"/>
      <c r="I209" s="129">
        <f t="shared" si="15"/>
        <v>0</v>
      </c>
      <c r="J209" s="32"/>
    </row>
    <row r="210" spans="1:10" s="86" customFormat="1" ht="15.75">
      <c r="A210" s="71"/>
      <c r="B210" s="88" t="s">
        <v>10</v>
      </c>
      <c r="C210" s="66"/>
      <c r="D210" s="43" t="s">
        <v>8</v>
      </c>
      <c r="E210" s="74">
        <f>SUMPRODUCT(E203:E209,D203:D209)</f>
        <v>0</v>
      </c>
      <c r="F210" s="74">
        <f>SUMPRODUCT(F203:F209,D203:D209)</f>
        <v>0</v>
      </c>
      <c r="G210" s="74">
        <f>SUM(G203:G209)</f>
        <v>0</v>
      </c>
      <c r="H210" s="138"/>
      <c r="I210" s="128">
        <f>SUM(I203:I209)</f>
        <v>0</v>
      </c>
      <c r="J210" s="32"/>
    </row>
    <row r="211" spans="1:10" s="86" customFormat="1" ht="15.75">
      <c r="A211" s="71"/>
      <c r="B211" s="88"/>
      <c r="C211" s="66"/>
      <c r="D211" s="43"/>
      <c r="E211" s="74"/>
      <c r="F211" s="74"/>
      <c r="G211" s="74"/>
      <c r="H211" s="138"/>
      <c r="I211" s="129"/>
      <c r="J211" s="32"/>
    </row>
    <row r="212" spans="1:10" s="86" customFormat="1" ht="15.75">
      <c r="A212" s="93" t="s">
        <v>138</v>
      </c>
      <c r="B212" s="88" t="s">
        <v>87</v>
      </c>
      <c r="C212" s="66"/>
      <c r="D212" s="43"/>
      <c r="E212" s="74"/>
      <c r="F212" s="74"/>
      <c r="G212" s="74"/>
      <c r="H212" s="138"/>
      <c r="I212" s="129"/>
      <c r="J212" s="32"/>
    </row>
    <row r="213" spans="1:10" s="86" customFormat="1" ht="15.75">
      <c r="A213" s="71" t="s">
        <v>139</v>
      </c>
      <c r="B213" s="76" t="s">
        <v>240</v>
      </c>
      <c r="C213" s="66" t="s">
        <v>30</v>
      </c>
      <c r="D213" s="43">
        <v>152</v>
      </c>
      <c r="E213" s="142"/>
      <c r="F213" s="142"/>
      <c r="G213" s="61">
        <f aca="true" t="shared" si="16" ref="G213:G218">(F213+E213)*D213</f>
        <v>0</v>
      </c>
      <c r="H213" s="138"/>
      <c r="I213" s="129">
        <f aca="true" t="shared" si="17" ref="I213:I218">G213*(1+H213)</f>
        <v>0</v>
      </c>
      <c r="J213" s="32"/>
    </row>
    <row r="214" spans="1:10" s="86" customFormat="1" ht="15.75">
      <c r="A214" s="71" t="s">
        <v>189</v>
      </c>
      <c r="B214" s="30" t="s">
        <v>241</v>
      </c>
      <c r="C214" s="66" t="s">
        <v>30</v>
      </c>
      <c r="D214" s="43">
        <v>1496</v>
      </c>
      <c r="E214" s="142"/>
      <c r="F214" s="142"/>
      <c r="G214" s="61">
        <f t="shared" si="16"/>
        <v>0</v>
      </c>
      <c r="H214" s="138"/>
      <c r="I214" s="129">
        <f t="shared" si="17"/>
        <v>0</v>
      </c>
      <c r="J214" s="32"/>
    </row>
    <row r="215" spans="1:10" s="86" customFormat="1" ht="15.75">
      <c r="A215" s="71" t="s">
        <v>190</v>
      </c>
      <c r="B215" s="76" t="s">
        <v>239</v>
      </c>
      <c r="C215" s="66" t="s">
        <v>30</v>
      </c>
      <c r="D215" s="43">
        <v>1648</v>
      </c>
      <c r="E215" s="142"/>
      <c r="F215" s="142"/>
      <c r="G215" s="61">
        <f t="shared" si="16"/>
        <v>0</v>
      </c>
      <c r="H215" s="138"/>
      <c r="I215" s="129">
        <f t="shared" si="17"/>
        <v>0</v>
      </c>
      <c r="J215" s="32"/>
    </row>
    <row r="216" spans="1:10" s="86" customFormat="1" ht="15.75">
      <c r="A216" s="71" t="s">
        <v>191</v>
      </c>
      <c r="B216" s="76" t="s">
        <v>144</v>
      </c>
      <c r="C216" s="66" t="s">
        <v>30</v>
      </c>
      <c r="D216" s="43">
        <v>99</v>
      </c>
      <c r="E216" s="141"/>
      <c r="F216" s="141"/>
      <c r="G216" s="61">
        <f t="shared" si="16"/>
        <v>0</v>
      </c>
      <c r="H216" s="138"/>
      <c r="I216" s="129">
        <f t="shared" si="17"/>
        <v>0</v>
      </c>
      <c r="J216" s="32"/>
    </row>
    <row r="217" spans="1:10" s="86" customFormat="1" ht="15.75">
      <c r="A217" s="71" t="s">
        <v>192</v>
      </c>
      <c r="B217" s="30" t="s">
        <v>194</v>
      </c>
      <c r="C217" s="66" t="s">
        <v>30</v>
      </c>
      <c r="D217" s="43">
        <v>8</v>
      </c>
      <c r="E217" s="142"/>
      <c r="F217" s="142"/>
      <c r="G217" s="61">
        <f t="shared" si="16"/>
        <v>0</v>
      </c>
      <c r="H217" s="138"/>
      <c r="I217" s="129">
        <f t="shared" si="17"/>
        <v>0</v>
      </c>
      <c r="J217" s="32"/>
    </row>
    <row r="218" spans="1:10" s="86" customFormat="1" ht="15.75">
      <c r="A218" s="71" t="s">
        <v>193</v>
      </c>
      <c r="B218" s="76" t="s">
        <v>88</v>
      </c>
      <c r="C218" s="66" t="s">
        <v>147</v>
      </c>
      <c r="D218" s="43">
        <v>1</v>
      </c>
      <c r="E218" s="142"/>
      <c r="F218" s="142"/>
      <c r="G218" s="61">
        <f t="shared" si="16"/>
        <v>0</v>
      </c>
      <c r="H218" s="138"/>
      <c r="I218" s="129">
        <f t="shared" si="17"/>
        <v>0</v>
      </c>
      <c r="J218" s="32"/>
    </row>
    <row r="219" spans="1:10" s="86" customFormat="1" ht="15.75">
      <c r="A219" s="71"/>
      <c r="B219" s="88" t="s">
        <v>10</v>
      </c>
      <c r="C219" s="66"/>
      <c r="D219" s="43"/>
      <c r="E219" s="74">
        <f>SUMPRODUCT(E213:E218,D213:D218)</f>
        <v>0</v>
      </c>
      <c r="F219" s="74">
        <f>SUMPRODUCT(F213:F218,D213:D218)</f>
        <v>0</v>
      </c>
      <c r="G219" s="74">
        <f>SUM(G213:G218)</f>
        <v>0</v>
      </c>
      <c r="H219" s="138"/>
      <c r="I219" s="128">
        <f>SUM(I213:I218)</f>
        <v>0</v>
      </c>
      <c r="J219" s="32"/>
    </row>
    <row r="220" spans="1:10" s="86" customFormat="1" ht="15.75">
      <c r="A220" s="71"/>
      <c r="B220" s="88"/>
      <c r="C220" s="66"/>
      <c r="D220" s="43"/>
      <c r="E220" s="74"/>
      <c r="F220" s="74"/>
      <c r="G220" s="74"/>
      <c r="H220" s="138"/>
      <c r="I220" s="129"/>
      <c r="J220" s="32"/>
    </row>
    <row r="221" spans="1:10" s="86" customFormat="1" ht="15.75">
      <c r="A221" s="93" t="s">
        <v>140</v>
      </c>
      <c r="B221" s="88" t="s">
        <v>171</v>
      </c>
      <c r="C221" s="66"/>
      <c r="D221" s="43"/>
      <c r="E221" s="74"/>
      <c r="F221" s="74"/>
      <c r="G221" s="74"/>
      <c r="H221" s="138"/>
      <c r="I221" s="129"/>
      <c r="J221" s="32"/>
    </row>
    <row r="222" spans="1:10" s="86" customFormat="1" ht="15.75">
      <c r="A222" s="71" t="s">
        <v>141</v>
      </c>
      <c r="B222" s="122" t="s">
        <v>396</v>
      </c>
      <c r="C222" s="66" t="s">
        <v>49</v>
      </c>
      <c r="D222" s="43">
        <v>133</v>
      </c>
      <c r="E222" s="142"/>
      <c r="F222" s="142"/>
      <c r="G222" s="61">
        <f>(F222+E222)*D222</f>
        <v>0</v>
      </c>
      <c r="H222" s="138"/>
      <c r="I222" s="129">
        <f>G222*(1+H222)</f>
        <v>0</v>
      </c>
      <c r="J222" s="32"/>
    </row>
    <row r="223" spans="1:10" s="86" customFormat="1" ht="15.75">
      <c r="A223" s="71" t="s">
        <v>142</v>
      </c>
      <c r="B223" s="122" t="s">
        <v>246</v>
      </c>
      <c r="C223" s="66" t="s">
        <v>49</v>
      </c>
      <c r="D223" s="43">
        <v>128</v>
      </c>
      <c r="E223" s="142"/>
      <c r="F223" s="142"/>
      <c r="G223" s="61">
        <f>(F223+E223)*D223</f>
        <v>0</v>
      </c>
      <c r="H223" s="138"/>
      <c r="I223" s="129">
        <f>G223*(1+H223)</f>
        <v>0</v>
      </c>
      <c r="J223" s="32"/>
    </row>
    <row r="224" spans="1:10" s="87" customFormat="1" ht="15.75">
      <c r="A224" s="93"/>
      <c r="B224" s="88" t="s">
        <v>10</v>
      </c>
      <c r="C224" s="67"/>
      <c r="D224" s="68"/>
      <c r="E224" s="74">
        <f>SUMPRODUCT(E222:E223,D222:D223)</f>
        <v>0</v>
      </c>
      <c r="F224" s="74">
        <f>SUMPRODUCT(F222:F223,D222:D223)</f>
        <v>0</v>
      </c>
      <c r="G224" s="74">
        <f>SUM(G222:G223)</f>
        <v>0</v>
      </c>
      <c r="H224" s="140"/>
      <c r="I224" s="128">
        <f>SUM(I222:I223)</f>
        <v>0</v>
      </c>
      <c r="J224" s="32"/>
    </row>
    <row r="225" spans="1:10" s="87" customFormat="1" ht="15.75">
      <c r="A225" s="93"/>
      <c r="B225" s="88"/>
      <c r="C225" s="67"/>
      <c r="D225" s="68"/>
      <c r="E225" s="74"/>
      <c r="F225" s="74"/>
      <c r="G225" s="74"/>
      <c r="H225" s="140"/>
      <c r="I225" s="128"/>
      <c r="J225" s="32"/>
    </row>
    <row r="226" spans="1:10" s="86" customFormat="1" ht="15.75">
      <c r="A226" s="93" t="s">
        <v>143</v>
      </c>
      <c r="B226" s="88" t="s">
        <v>27</v>
      </c>
      <c r="C226" s="66"/>
      <c r="D226" s="43"/>
      <c r="E226" s="74"/>
      <c r="F226" s="74"/>
      <c r="G226" s="74"/>
      <c r="H226" s="138"/>
      <c r="I226" s="129"/>
      <c r="J226" s="32"/>
    </row>
    <row r="227" spans="1:10" s="86" customFormat="1" ht="15.75">
      <c r="A227" s="71" t="s">
        <v>148</v>
      </c>
      <c r="B227" s="76" t="s">
        <v>89</v>
      </c>
      <c r="C227" s="66" t="s">
        <v>30</v>
      </c>
      <c r="D227" s="43">
        <v>60</v>
      </c>
      <c r="E227" s="142"/>
      <c r="F227" s="142"/>
      <c r="G227" s="61">
        <f aca="true" t="shared" si="18" ref="G227:G235">(F227+E227)*D227</f>
        <v>0</v>
      </c>
      <c r="H227" s="138"/>
      <c r="I227" s="129">
        <f aca="true" t="shared" si="19" ref="I227:I235">G227*(1+H227)</f>
        <v>0</v>
      </c>
      <c r="J227" s="32"/>
    </row>
    <row r="228" spans="1:10" s="86" customFormat="1" ht="15.75">
      <c r="A228" s="71" t="s">
        <v>247</v>
      </c>
      <c r="B228" s="30" t="s">
        <v>195</v>
      </c>
      <c r="C228" s="66" t="s">
        <v>49</v>
      </c>
      <c r="D228" s="43">
        <v>85</v>
      </c>
      <c r="E228" s="142"/>
      <c r="F228" s="142"/>
      <c r="G228" s="61">
        <f t="shared" si="18"/>
        <v>0</v>
      </c>
      <c r="H228" s="138"/>
      <c r="I228" s="129">
        <f t="shared" si="19"/>
        <v>0</v>
      </c>
      <c r="J228" s="32"/>
    </row>
    <row r="229" spans="1:10" s="86" customFormat="1" ht="15.75">
      <c r="A229" s="71" t="s">
        <v>401</v>
      </c>
      <c r="B229" s="115" t="s">
        <v>90</v>
      </c>
      <c r="C229" s="66" t="s">
        <v>46</v>
      </c>
      <c r="D229" s="43">
        <v>2</v>
      </c>
      <c r="E229" s="142"/>
      <c r="F229" s="142"/>
      <c r="G229" s="61">
        <f t="shared" si="18"/>
        <v>0</v>
      </c>
      <c r="H229" s="138"/>
      <c r="I229" s="129">
        <f t="shared" si="19"/>
        <v>0</v>
      </c>
      <c r="J229" s="32"/>
    </row>
    <row r="230" spans="1:10" s="86" customFormat="1" ht="15.75">
      <c r="A230" s="71" t="s">
        <v>402</v>
      </c>
      <c r="B230" s="30" t="s">
        <v>242</v>
      </c>
      <c r="C230" s="66" t="s">
        <v>46</v>
      </c>
      <c r="D230" s="43">
        <v>2</v>
      </c>
      <c r="E230" s="142"/>
      <c r="F230" s="142"/>
      <c r="G230" s="61">
        <f t="shared" si="18"/>
        <v>0</v>
      </c>
      <c r="H230" s="138"/>
      <c r="I230" s="129">
        <f t="shared" si="19"/>
        <v>0</v>
      </c>
      <c r="J230" s="32"/>
    </row>
    <row r="231" spans="1:10" s="86" customFormat="1" ht="15.75">
      <c r="A231" s="71" t="s">
        <v>403</v>
      </c>
      <c r="B231" s="110" t="s">
        <v>248</v>
      </c>
      <c r="C231" s="66" t="s">
        <v>46</v>
      </c>
      <c r="D231" s="43">
        <v>1</v>
      </c>
      <c r="E231" s="142"/>
      <c r="F231" s="142"/>
      <c r="G231" s="61">
        <f t="shared" si="18"/>
        <v>0</v>
      </c>
      <c r="H231" s="138"/>
      <c r="I231" s="129">
        <f t="shared" si="19"/>
        <v>0</v>
      </c>
      <c r="J231" s="32"/>
    </row>
    <row r="232" spans="1:10" s="86" customFormat="1" ht="15.75">
      <c r="A232" s="71" t="s">
        <v>404</v>
      </c>
      <c r="B232" s="110" t="s">
        <v>249</v>
      </c>
      <c r="C232" s="66" t="s">
        <v>46</v>
      </c>
      <c r="D232" s="43">
        <v>3</v>
      </c>
      <c r="E232" s="142"/>
      <c r="F232" s="142"/>
      <c r="G232" s="61">
        <f t="shared" si="18"/>
        <v>0</v>
      </c>
      <c r="H232" s="138"/>
      <c r="I232" s="129">
        <f t="shared" si="19"/>
        <v>0</v>
      </c>
      <c r="J232" s="32"/>
    </row>
    <row r="233" spans="1:10" s="86" customFormat="1" ht="15.75">
      <c r="A233" s="71" t="s">
        <v>405</v>
      </c>
      <c r="B233" s="110" t="s">
        <v>250</v>
      </c>
      <c r="C233" s="66" t="s">
        <v>46</v>
      </c>
      <c r="D233" s="43">
        <v>1</v>
      </c>
      <c r="E233" s="142"/>
      <c r="F233" s="142"/>
      <c r="G233" s="61">
        <f t="shared" si="18"/>
        <v>0</v>
      </c>
      <c r="H233" s="138"/>
      <c r="I233" s="129">
        <f t="shared" si="19"/>
        <v>0</v>
      </c>
      <c r="J233" s="32"/>
    </row>
    <row r="234" spans="1:10" s="86" customFormat="1" ht="15.75">
      <c r="A234" s="71" t="s">
        <v>406</v>
      </c>
      <c r="B234" s="110" t="s">
        <v>251</v>
      </c>
      <c r="C234" s="66" t="s">
        <v>46</v>
      </c>
      <c r="D234" s="43">
        <v>1</v>
      </c>
      <c r="E234" s="142"/>
      <c r="F234" s="142"/>
      <c r="G234" s="61">
        <f t="shared" si="18"/>
        <v>0</v>
      </c>
      <c r="H234" s="138"/>
      <c r="I234" s="129">
        <f t="shared" si="19"/>
        <v>0</v>
      </c>
      <c r="J234" s="32"/>
    </row>
    <row r="235" spans="1:10" s="86" customFormat="1" ht="15.75">
      <c r="A235" s="71" t="s">
        <v>407</v>
      </c>
      <c r="B235" s="76" t="s">
        <v>0</v>
      </c>
      <c r="C235" s="66" t="s">
        <v>146</v>
      </c>
      <c r="D235" s="43">
        <v>1</v>
      </c>
      <c r="E235" s="142"/>
      <c r="F235" s="142"/>
      <c r="G235" s="61">
        <f t="shared" si="18"/>
        <v>0</v>
      </c>
      <c r="H235" s="138"/>
      <c r="I235" s="129">
        <f t="shared" si="19"/>
        <v>0</v>
      </c>
      <c r="J235" s="32"/>
    </row>
    <row r="236" spans="1:10" s="87" customFormat="1" ht="17.25" customHeight="1">
      <c r="A236" s="93"/>
      <c r="B236" s="88" t="s">
        <v>10</v>
      </c>
      <c r="C236" s="67"/>
      <c r="D236" s="68"/>
      <c r="E236" s="74">
        <f>SUMPRODUCT(E227:E235,D227:D235)</f>
        <v>0</v>
      </c>
      <c r="F236" s="74">
        <f>SUMPRODUCT(F227:F235,D227:D235)</f>
        <v>0</v>
      </c>
      <c r="G236" s="74">
        <f>SUM(G227:G235)</f>
        <v>0</v>
      </c>
      <c r="H236" s="95"/>
      <c r="I236" s="128">
        <f>SUM(I227:I235)</f>
        <v>0</v>
      </c>
      <c r="J236" s="32"/>
    </row>
    <row r="237" spans="1:10" s="86" customFormat="1" ht="16.5" thickBot="1">
      <c r="A237" s="111"/>
      <c r="B237" s="112"/>
      <c r="C237" s="85"/>
      <c r="D237" s="72" t="s">
        <v>8</v>
      </c>
      <c r="E237" s="73"/>
      <c r="F237" s="73"/>
      <c r="G237" s="113"/>
      <c r="H237" s="94"/>
      <c r="I237" s="130"/>
      <c r="J237" s="58"/>
    </row>
    <row r="238" spans="1:10" s="86" customFormat="1" ht="17.25" thickBot="1" thickTop="1">
      <c r="A238" s="98"/>
      <c r="B238" s="99" t="s">
        <v>28</v>
      </c>
      <c r="C238" s="100"/>
      <c r="D238" s="101" t="s">
        <v>8</v>
      </c>
      <c r="E238" s="102">
        <f>E236+E224+E219+E210+E200+E191+E185+E179+E166+E73+E53+E45+E40+E23+E15</f>
        <v>0</v>
      </c>
      <c r="F238" s="102">
        <f>F236+F224+F219+F210+F200+F191+F185+F179+F166+F73+F53+F45+F40+F23+F15</f>
        <v>0</v>
      </c>
      <c r="G238" s="102">
        <f>G236+G224+G219+G210+G200+G191+G185+G179+G166+G73+G53+G45+G40+G23+G15</f>
        <v>0</v>
      </c>
      <c r="H238" s="145"/>
      <c r="I238" s="102">
        <f>I236+I224+I219+I210+I200+I191+I185+I179+I166+I73+I53+I45+I40+I23+I15</f>
        <v>0</v>
      </c>
      <c r="J238" s="32"/>
    </row>
    <row r="239" spans="1:10" s="86" customFormat="1" ht="16.5" thickTop="1">
      <c r="A239" s="147"/>
      <c r="B239" s="148"/>
      <c r="C239" s="149"/>
      <c r="D239" s="150"/>
      <c r="E239" s="151"/>
      <c r="F239" s="151"/>
      <c r="G239" s="151"/>
      <c r="H239" s="152"/>
      <c r="I239" s="151"/>
      <c r="J239" s="32"/>
    </row>
    <row r="240" spans="1:10" s="86" customFormat="1" ht="15.75">
      <c r="A240" s="147"/>
      <c r="B240" s="148"/>
      <c r="C240" s="149"/>
      <c r="D240" s="150"/>
      <c r="E240" s="151"/>
      <c r="F240" s="151"/>
      <c r="G240" s="151"/>
      <c r="H240" s="152"/>
      <c r="I240" s="151"/>
      <c r="J240" s="32"/>
    </row>
    <row r="241" spans="1:10" s="86" customFormat="1" ht="15.75">
      <c r="A241" s="147"/>
      <c r="B241" s="148"/>
      <c r="C241" s="153"/>
      <c r="D241" s="153"/>
      <c r="E241" s="153"/>
      <c r="F241" s="153"/>
      <c r="G241" s="153"/>
      <c r="H241" s="154"/>
      <c r="I241" s="155"/>
      <c r="J241" s="32"/>
    </row>
    <row r="242" spans="1:10" s="86" customFormat="1" ht="15">
      <c r="A242" s="156"/>
      <c r="B242" s="157"/>
      <c r="C242" s="158"/>
      <c r="D242" s="159"/>
      <c r="E242" s="155"/>
      <c r="F242" s="159"/>
      <c r="G242" s="159"/>
      <c r="H242" s="154"/>
      <c r="I242" s="155"/>
      <c r="J242" s="12"/>
    </row>
    <row r="243" spans="1:10" s="86" customFormat="1" ht="15.75">
      <c r="A243" s="156"/>
      <c r="B243" s="183" t="s">
        <v>411</v>
      </c>
      <c r="C243" s="158"/>
      <c r="D243" s="159"/>
      <c r="E243" s="155"/>
      <c r="F243" s="159"/>
      <c r="G243" s="159"/>
      <c r="H243" s="154"/>
      <c r="I243" s="155"/>
      <c r="J243" s="12"/>
    </row>
    <row r="244" spans="1:10" s="86" customFormat="1" ht="15">
      <c r="A244" s="156"/>
      <c r="B244" s="157"/>
      <c r="C244" s="158"/>
      <c r="D244" s="159"/>
      <c r="E244" s="155"/>
      <c r="F244" s="159"/>
      <c r="G244" s="159"/>
      <c r="H244" s="154"/>
      <c r="I244" s="155"/>
      <c r="J244" s="12"/>
    </row>
    <row r="245" spans="1:10" s="86" customFormat="1" ht="15.75">
      <c r="A245" s="156"/>
      <c r="B245" s="160"/>
      <c r="C245" s="158"/>
      <c r="D245" s="158"/>
      <c r="E245" s="155"/>
      <c r="F245" s="158"/>
      <c r="G245" s="158"/>
      <c r="H245" s="154"/>
      <c r="I245" s="155"/>
      <c r="J245" s="12"/>
    </row>
    <row r="246" spans="1:10" s="86" customFormat="1" ht="15.75">
      <c r="A246" s="156"/>
      <c r="B246" s="160"/>
      <c r="C246" s="158"/>
      <c r="D246" s="161"/>
      <c r="E246" s="155"/>
      <c r="F246" s="155"/>
      <c r="G246" s="162"/>
      <c r="H246" s="163"/>
      <c r="I246" s="162"/>
      <c r="J246" s="12"/>
    </row>
    <row r="247" spans="1:9" ht="15.75">
      <c r="A247" s="59"/>
      <c r="B247" s="2"/>
      <c r="C247" s="1"/>
      <c r="E247" s="4"/>
      <c r="F247" s="4"/>
      <c r="G247" s="15"/>
      <c r="H247" s="92"/>
      <c r="I247" s="120"/>
    </row>
    <row r="248" spans="1:9" ht="15.75">
      <c r="A248" s="59"/>
      <c r="B248" s="2"/>
      <c r="C248" s="1"/>
      <c r="E248" s="4"/>
      <c r="F248" s="4"/>
      <c r="G248" s="15"/>
      <c r="H248" s="92"/>
      <c r="I248" s="120"/>
    </row>
    <row r="249" spans="1:9" ht="15.75">
      <c r="A249" s="59"/>
      <c r="B249" s="2"/>
      <c r="C249" s="1"/>
      <c r="E249" s="4"/>
      <c r="F249" s="4"/>
      <c r="G249" s="15"/>
      <c r="H249" s="92"/>
      <c r="I249" s="120"/>
    </row>
    <row r="250" spans="1:9" ht="15.75">
      <c r="A250" s="59"/>
      <c r="B250" s="2"/>
      <c r="C250" s="1"/>
      <c r="E250" s="4"/>
      <c r="F250" s="4"/>
      <c r="G250" s="15"/>
      <c r="H250" s="92"/>
      <c r="I250" s="120"/>
    </row>
    <row r="251" spans="1:9" ht="15.75">
      <c r="A251" s="59"/>
      <c r="B251" s="2"/>
      <c r="C251" s="1"/>
      <c r="E251" s="4"/>
      <c r="F251" s="4"/>
      <c r="G251" s="15"/>
      <c r="H251" s="92"/>
      <c r="I251" s="120"/>
    </row>
    <row r="252" spans="1:9" ht="15.75">
      <c r="A252" s="59"/>
      <c r="B252" s="2"/>
      <c r="C252" s="1"/>
      <c r="E252" s="4"/>
      <c r="F252" s="4"/>
      <c r="G252" s="15"/>
      <c r="H252" s="92"/>
      <c r="I252" s="120"/>
    </row>
  </sheetData>
  <sheetProtection password="C919" sheet="1"/>
  <mergeCells count="6">
    <mergeCell ref="A10:I10"/>
    <mergeCell ref="A7:I7"/>
    <mergeCell ref="A8:I8"/>
    <mergeCell ref="C241:G241"/>
    <mergeCell ref="A11:I11"/>
    <mergeCell ref="A9:J9"/>
  </mergeCells>
  <printOptions horizontalCentered="1"/>
  <pageMargins left="0" right="0" top="0.1968503937007874" bottom="0" header="0.1968503937007874" footer="0"/>
  <pageSetup horizontalDpi="300" verticalDpi="300" orientation="landscape" paperSize="9" scale="84" r:id="rId1"/>
  <rowBreaks count="5" manualBreakCount="5">
    <brk id="49" max="9" man="1"/>
    <brk id="92" max="8" man="1"/>
    <brk id="135" max="8" man="1"/>
    <brk id="178" max="8" man="1"/>
    <brk id="2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J251"/>
  <sheetViews>
    <sheetView view="pageBreakPreview" zoomScale="73" zoomScaleSheetLayoutView="73" zoomScalePageLayoutView="0" workbookViewId="0" topLeftCell="A7">
      <pane ySplit="6" topLeftCell="A13" activePane="bottomLeft" state="frozen"/>
      <selection pane="topLeft" activeCell="A7" sqref="A7"/>
      <selection pane="bottomLeft" activeCell="E18" sqref="C18:E18"/>
    </sheetView>
  </sheetViews>
  <sheetFormatPr defaultColWidth="9.140625" defaultRowHeight="12.75"/>
  <cols>
    <col min="1" max="1" width="6.421875" style="17" customWidth="1"/>
    <col min="2" max="2" width="77.00390625" style="0" customWidth="1"/>
    <col min="3" max="3" width="13.7109375" style="20" bestFit="1" customWidth="1"/>
    <col min="4" max="4" width="13.140625" style="20" customWidth="1"/>
    <col min="5" max="5" width="14.7109375" style="20" customWidth="1"/>
    <col min="6" max="6" width="12.7109375" style="11" customWidth="1"/>
    <col min="7" max="8" width="12.7109375" style="29" customWidth="1"/>
    <col min="9" max="9" width="13.57421875" style="29" customWidth="1"/>
    <col min="10" max="10" width="15.7109375" style="51" customWidth="1"/>
    <col min="11" max="11" width="9.28125" style="0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7" spans="1:10" ht="19.5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</row>
    <row r="8" spans="1:10" ht="19.5" customHeight="1">
      <c r="A8" s="180"/>
      <c r="B8" s="180"/>
      <c r="C8" s="180"/>
      <c r="D8" s="180"/>
      <c r="E8" s="180"/>
      <c r="F8" s="180"/>
      <c r="G8" s="180"/>
      <c r="H8" s="180"/>
      <c r="I8" s="180"/>
      <c r="J8" s="180"/>
    </row>
    <row r="9" spans="1:10" ht="19.5" customHeight="1">
      <c r="A9" s="180" t="s">
        <v>410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19.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</row>
    <row r="11" spans="1:10" ht="19.5" customHeight="1" thickBo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</row>
    <row r="12" spans="1:10" s="18" customFormat="1" ht="19.5" customHeight="1" thickBot="1" thickTop="1">
      <c r="A12" s="27" t="s">
        <v>1</v>
      </c>
      <c r="B12" s="28" t="s">
        <v>2</v>
      </c>
      <c r="C12" s="38" t="s">
        <v>39</v>
      </c>
      <c r="D12" s="38" t="s">
        <v>40</v>
      </c>
      <c r="E12" s="38" t="s">
        <v>34</v>
      </c>
      <c r="F12" s="124" t="s">
        <v>35</v>
      </c>
      <c r="G12" s="124"/>
      <c r="H12" s="124"/>
      <c r="I12" s="124"/>
      <c r="J12" s="81" t="s">
        <v>34</v>
      </c>
    </row>
    <row r="13" spans="1:10" s="18" customFormat="1" ht="19.5" customHeight="1" thickTop="1">
      <c r="A13" s="103" t="s">
        <v>6</v>
      </c>
      <c r="B13" s="187" t="s">
        <v>7</v>
      </c>
      <c r="C13" s="188"/>
      <c r="D13" s="188"/>
      <c r="E13" s="189"/>
      <c r="F13" s="132"/>
      <c r="G13" s="80" t="s">
        <v>8</v>
      </c>
      <c r="H13" s="80" t="s">
        <v>8</v>
      </c>
      <c r="I13" s="80"/>
      <c r="J13" s="84"/>
    </row>
    <row r="14" spans="1:10" s="18" customFormat="1" ht="19.5" customHeight="1">
      <c r="A14" s="5" t="s">
        <v>9</v>
      </c>
      <c r="B14" s="75" t="s">
        <v>152</v>
      </c>
      <c r="C14" s="37">
        <f>Planilha!E14</f>
        <v>0</v>
      </c>
      <c r="D14" s="37">
        <f>Planilha!F14</f>
        <v>0</v>
      </c>
      <c r="E14" s="37">
        <f>(D14+C14)*Planilha!D14*(1+Planilha!H14)</f>
        <v>0</v>
      </c>
      <c r="F14" s="182"/>
      <c r="G14" s="182"/>
      <c r="H14" s="182"/>
      <c r="I14" s="182"/>
      <c r="J14" s="48">
        <f>H14+G14+F14+I14</f>
        <v>0</v>
      </c>
    </row>
    <row r="15" spans="1:10" s="17" customFormat="1" ht="19.5" customHeight="1">
      <c r="A15" s="190"/>
      <c r="B15" s="191" t="s">
        <v>10</v>
      </c>
      <c r="C15" s="42">
        <f>Planilha!D14:D14*Planilha!E14:E14*(1+Planilha!H14:H14)</f>
        <v>0</v>
      </c>
      <c r="D15" s="42">
        <f>Planilha!D14:D14*Planilha!F14:F14*(1+Planilha!H14:H14)</f>
        <v>0</v>
      </c>
      <c r="E15" s="42">
        <f>SUM(E14:E14)</f>
        <v>0</v>
      </c>
      <c r="F15" s="42">
        <f>F14*E14</f>
        <v>0</v>
      </c>
      <c r="G15" s="42">
        <f>G14*E14</f>
        <v>0</v>
      </c>
      <c r="H15" s="42">
        <f>H14*E14</f>
        <v>0</v>
      </c>
      <c r="I15" s="42">
        <f>I14*E14</f>
        <v>0</v>
      </c>
      <c r="J15" s="45">
        <f>H15+G15+F15+I15</f>
        <v>0</v>
      </c>
    </row>
    <row r="16" spans="1:10" s="17" customFormat="1" ht="19.5" customHeight="1">
      <c r="A16" s="190"/>
      <c r="B16" s="191"/>
      <c r="C16" s="42"/>
      <c r="D16" s="42"/>
      <c r="E16" s="42"/>
      <c r="F16" s="42"/>
      <c r="G16" s="42"/>
      <c r="H16" s="42"/>
      <c r="I16" s="42"/>
      <c r="J16" s="45"/>
    </row>
    <row r="17" spans="1:10" s="17" customFormat="1" ht="19.5" customHeight="1">
      <c r="A17" s="26" t="s">
        <v>11</v>
      </c>
      <c r="B17" s="65" t="s">
        <v>153</v>
      </c>
      <c r="C17" s="42"/>
      <c r="D17" s="42"/>
      <c r="E17" s="42"/>
      <c r="F17" s="42"/>
      <c r="G17" s="42"/>
      <c r="H17" s="42"/>
      <c r="I17" s="42"/>
      <c r="J17" s="48"/>
    </row>
    <row r="18" spans="1:10" s="17" customFormat="1" ht="19.5" customHeight="1">
      <c r="A18" s="5" t="s">
        <v>12</v>
      </c>
      <c r="B18" s="75" t="s">
        <v>154</v>
      </c>
      <c r="C18" s="37">
        <f>Planilha!E18</f>
        <v>0</v>
      </c>
      <c r="D18" s="37">
        <f>Planilha!F18</f>
        <v>0</v>
      </c>
      <c r="E18" s="37">
        <f>(D18+C18)*Planilha!D18*(1+Planilha!H18)</f>
        <v>0</v>
      </c>
      <c r="F18" s="182"/>
      <c r="G18" s="182"/>
      <c r="H18" s="182"/>
      <c r="I18" s="182"/>
      <c r="J18" s="48">
        <f aca="true" t="shared" si="0" ref="J18:J23">H18+G18+F18+I18</f>
        <v>0</v>
      </c>
    </row>
    <row r="19" spans="1:10" s="17" customFormat="1" ht="19.5" customHeight="1">
      <c r="A19" s="5" t="s">
        <v>13</v>
      </c>
      <c r="B19" s="89" t="s">
        <v>155</v>
      </c>
      <c r="C19" s="37">
        <f>Planilha!E19</f>
        <v>0</v>
      </c>
      <c r="D19" s="37">
        <f>Planilha!F19</f>
        <v>0</v>
      </c>
      <c r="E19" s="37">
        <f>(D19+C19)*Planilha!D19*(1+Planilha!H19)</f>
        <v>0</v>
      </c>
      <c r="F19" s="182"/>
      <c r="G19" s="182"/>
      <c r="H19" s="182"/>
      <c r="I19" s="182"/>
      <c r="J19" s="48">
        <f t="shared" si="0"/>
        <v>0</v>
      </c>
    </row>
    <row r="20" spans="1:10" s="17" customFormat="1" ht="19.5" customHeight="1">
      <c r="A20" s="5" t="s">
        <v>14</v>
      </c>
      <c r="B20" s="13" t="s">
        <v>254</v>
      </c>
      <c r="C20" s="37">
        <f>Planilha!E20</f>
        <v>0</v>
      </c>
      <c r="D20" s="37">
        <f>Planilha!F20</f>
        <v>0</v>
      </c>
      <c r="E20" s="37">
        <f>(D20+C20)*Planilha!D20*(1+Planilha!H20)</f>
        <v>0</v>
      </c>
      <c r="F20" s="182"/>
      <c r="G20" s="182"/>
      <c r="H20" s="182"/>
      <c r="I20" s="182"/>
      <c r="J20" s="48">
        <f t="shared" si="0"/>
        <v>0</v>
      </c>
    </row>
    <row r="21" spans="1:10" s="17" customFormat="1" ht="19.5" customHeight="1">
      <c r="A21" s="5" t="s">
        <v>15</v>
      </c>
      <c r="B21" s="13" t="s">
        <v>257</v>
      </c>
      <c r="C21" s="37">
        <f>Planilha!E21</f>
        <v>0</v>
      </c>
      <c r="D21" s="37">
        <f>Planilha!F21</f>
        <v>0</v>
      </c>
      <c r="E21" s="37">
        <f>(D21+C21)*Planilha!D21*(1+Planilha!H21)</f>
        <v>0</v>
      </c>
      <c r="F21" s="182"/>
      <c r="G21" s="182"/>
      <c r="H21" s="182"/>
      <c r="I21" s="182"/>
      <c r="J21" s="48">
        <f t="shared" si="0"/>
        <v>0</v>
      </c>
    </row>
    <row r="22" spans="1:10" s="17" customFormat="1" ht="19.5" customHeight="1">
      <c r="A22" s="5" t="s">
        <v>149</v>
      </c>
      <c r="B22" s="13" t="s">
        <v>157</v>
      </c>
      <c r="C22" s="37">
        <f>Planilha!E22</f>
        <v>0</v>
      </c>
      <c r="D22" s="37">
        <f>Planilha!F22</f>
        <v>0</v>
      </c>
      <c r="E22" s="37">
        <f>(D22+C22)*Planilha!D22*(1+Planilha!H22)</f>
        <v>0</v>
      </c>
      <c r="F22" s="182"/>
      <c r="G22" s="182"/>
      <c r="H22" s="182"/>
      <c r="I22" s="182"/>
      <c r="J22" s="48">
        <f t="shared" si="0"/>
        <v>0</v>
      </c>
    </row>
    <row r="23" spans="1:10" s="17" customFormat="1" ht="19.5" customHeight="1">
      <c r="A23" s="26"/>
      <c r="B23" s="65" t="s">
        <v>10</v>
      </c>
      <c r="C23" s="42">
        <f>SUMPRODUCT(Planilha!D18:D22,Planilha!E18:E22,(1+Planilha!H18:H22))</f>
        <v>0</v>
      </c>
      <c r="D23" s="42">
        <f>SUMPRODUCT(Planilha!D18:D22,Planilha!F18:F22,(1+Planilha!H18:H22))</f>
        <v>0</v>
      </c>
      <c r="E23" s="42">
        <f>SUM(E18:E22)</f>
        <v>0</v>
      </c>
      <c r="F23" s="42">
        <f>SUMPRODUCT(F18:F22,E18:E22)</f>
        <v>0</v>
      </c>
      <c r="G23" s="42">
        <f>SUMPRODUCT(G18:G22,E18:E22)</f>
        <v>0</v>
      </c>
      <c r="H23" s="42">
        <f>SUMPRODUCT(H18:H22,E18:E22)</f>
        <v>0</v>
      </c>
      <c r="I23" s="42">
        <f>SUMPRODUCT(I18:I22,E18:E22)</f>
        <v>0</v>
      </c>
      <c r="J23" s="45">
        <f t="shared" si="0"/>
        <v>0</v>
      </c>
    </row>
    <row r="24" spans="1:10" s="17" customFormat="1" ht="19.5" customHeight="1">
      <c r="A24" s="190"/>
      <c r="B24" s="191"/>
      <c r="C24" s="42"/>
      <c r="D24" s="42"/>
      <c r="E24" s="42"/>
      <c r="F24" s="42"/>
      <c r="G24" s="42"/>
      <c r="H24" s="42"/>
      <c r="I24" s="42"/>
      <c r="J24" s="45"/>
    </row>
    <row r="25" spans="1:10" s="18" customFormat="1" ht="19.5" customHeight="1">
      <c r="A25" s="26" t="s">
        <v>16</v>
      </c>
      <c r="B25" s="16" t="s">
        <v>17</v>
      </c>
      <c r="C25" s="22"/>
      <c r="D25" s="22"/>
      <c r="E25" s="23"/>
      <c r="F25" s="7"/>
      <c r="G25" s="37"/>
      <c r="H25" s="37"/>
      <c r="I25" s="37"/>
      <c r="J25" s="45"/>
    </row>
    <row r="26" spans="1:10" s="18" customFormat="1" ht="19.5" customHeight="1">
      <c r="A26" s="31" t="s">
        <v>18</v>
      </c>
      <c r="B26" s="30" t="s">
        <v>166</v>
      </c>
      <c r="C26" s="37">
        <f>Planilha!E26</f>
        <v>0</v>
      </c>
      <c r="D26" s="37">
        <f>Planilha!F26</f>
        <v>0</v>
      </c>
      <c r="E26" s="37">
        <f>(D26+C26)*Planilha!D26*(1+Planilha!H26)</f>
        <v>0</v>
      </c>
      <c r="F26" s="182"/>
      <c r="G26" s="182"/>
      <c r="H26" s="182"/>
      <c r="I26" s="182"/>
      <c r="J26" s="48">
        <f aca="true" t="shared" si="1" ref="J26:J39">H26+G26+F26+I26</f>
        <v>0</v>
      </c>
    </row>
    <row r="27" spans="1:10" s="18" customFormat="1" ht="19.5" customHeight="1">
      <c r="A27" s="31" t="s">
        <v>20</v>
      </c>
      <c r="B27" s="30" t="s">
        <v>19</v>
      </c>
      <c r="C27" s="37">
        <f>Planilha!E27</f>
        <v>0</v>
      </c>
      <c r="D27" s="37">
        <f>Planilha!F27</f>
        <v>0</v>
      </c>
      <c r="E27" s="37">
        <f>(D27+C27)*Planilha!D27*(1+Planilha!H27)</f>
        <v>0</v>
      </c>
      <c r="F27" s="182"/>
      <c r="G27" s="182"/>
      <c r="H27" s="182"/>
      <c r="I27" s="182"/>
      <c r="J27" s="48">
        <f t="shared" si="1"/>
        <v>0</v>
      </c>
    </row>
    <row r="28" spans="1:10" s="18" customFormat="1" ht="19.5" customHeight="1">
      <c r="A28" s="31" t="s">
        <v>21</v>
      </c>
      <c r="B28" s="30" t="s">
        <v>41</v>
      </c>
      <c r="C28" s="37">
        <f>Planilha!E28</f>
        <v>0</v>
      </c>
      <c r="D28" s="37">
        <f>Planilha!F28</f>
        <v>0</v>
      </c>
      <c r="E28" s="37">
        <f>(D28+C28)*Planilha!D28*(1+Planilha!H28)</f>
        <v>0</v>
      </c>
      <c r="F28" s="182"/>
      <c r="G28" s="182"/>
      <c r="H28" s="182"/>
      <c r="I28" s="182"/>
      <c r="J28" s="48">
        <f t="shared" si="1"/>
        <v>0</v>
      </c>
    </row>
    <row r="29" spans="1:10" s="18" customFormat="1" ht="19.5" customHeight="1">
      <c r="A29" s="31" t="s">
        <v>22</v>
      </c>
      <c r="B29" s="30" t="s">
        <v>167</v>
      </c>
      <c r="C29" s="37">
        <f>Planilha!E29</f>
        <v>0</v>
      </c>
      <c r="D29" s="37">
        <f>Planilha!F29</f>
        <v>0</v>
      </c>
      <c r="E29" s="37">
        <f>(D29+C29)*Planilha!D29*(1+Planilha!H29)</f>
        <v>0</v>
      </c>
      <c r="F29" s="182"/>
      <c r="G29" s="182"/>
      <c r="H29" s="182"/>
      <c r="I29" s="182"/>
      <c r="J29" s="48">
        <f t="shared" si="1"/>
        <v>0</v>
      </c>
    </row>
    <row r="30" spans="1:10" s="18" customFormat="1" ht="19.5" customHeight="1">
      <c r="A30" s="31" t="s">
        <v>29</v>
      </c>
      <c r="B30" s="30" t="s">
        <v>19</v>
      </c>
      <c r="C30" s="37">
        <f>Planilha!E30</f>
        <v>0</v>
      </c>
      <c r="D30" s="37">
        <f>Planilha!F30</f>
        <v>0</v>
      </c>
      <c r="E30" s="37">
        <f>(D30+C30)*Planilha!D30*(1+Planilha!H30)</f>
        <v>0</v>
      </c>
      <c r="F30" s="182"/>
      <c r="G30" s="182"/>
      <c r="H30" s="182"/>
      <c r="I30" s="182"/>
      <c r="J30" s="48">
        <f t="shared" si="1"/>
        <v>0</v>
      </c>
    </row>
    <row r="31" spans="1:10" s="18" customFormat="1" ht="19.5" customHeight="1">
      <c r="A31" s="31" t="s">
        <v>158</v>
      </c>
      <c r="B31" s="30" t="s">
        <v>41</v>
      </c>
      <c r="C31" s="37">
        <f>Planilha!E31</f>
        <v>0</v>
      </c>
      <c r="D31" s="37">
        <f>Planilha!F31</f>
        <v>0</v>
      </c>
      <c r="E31" s="37">
        <f>(D31+C31)*Planilha!D31*(1+Planilha!H31)</f>
        <v>0</v>
      </c>
      <c r="F31" s="182"/>
      <c r="G31" s="182"/>
      <c r="H31" s="182"/>
      <c r="I31" s="182"/>
      <c r="J31" s="48">
        <f t="shared" si="1"/>
        <v>0</v>
      </c>
    </row>
    <row r="32" spans="1:10" s="18" customFormat="1" ht="19.5" customHeight="1">
      <c r="A32" s="31" t="s">
        <v>159</v>
      </c>
      <c r="B32" s="30" t="s">
        <v>168</v>
      </c>
      <c r="C32" s="37">
        <f>Planilha!E32</f>
        <v>0</v>
      </c>
      <c r="D32" s="37">
        <f>Planilha!F32</f>
        <v>0</v>
      </c>
      <c r="E32" s="37">
        <f>(D32+C32)*Planilha!D32*(1+Planilha!H32)</f>
        <v>0</v>
      </c>
      <c r="F32" s="182"/>
      <c r="G32" s="182"/>
      <c r="H32" s="182"/>
      <c r="I32" s="182"/>
      <c r="J32" s="48">
        <f t="shared" si="1"/>
        <v>0</v>
      </c>
    </row>
    <row r="33" spans="1:10" s="18" customFormat="1" ht="19.5" customHeight="1">
      <c r="A33" s="31" t="s">
        <v>150</v>
      </c>
      <c r="B33" s="30" t="s">
        <v>19</v>
      </c>
      <c r="C33" s="37">
        <f>Planilha!E33</f>
        <v>0</v>
      </c>
      <c r="D33" s="37">
        <f>Planilha!F33</f>
        <v>0</v>
      </c>
      <c r="E33" s="37">
        <f>(D33+C33)*Planilha!D33*(1+Planilha!H33)</f>
        <v>0</v>
      </c>
      <c r="F33" s="182"/>
      <c r="G33" s="182"/>
      <c r="H33" s="182"/>
      <c r="I33" s="182"/>
      <c r="J33" s="48">
        <f t="shared" si="1"/>
        <v>0</v>
      </c>
    </row>
    <row r="34" spans="1:10" s="18" customFormat="1" ht="19.5" customHeight="1">
      <c r="A34" s="31" t="s">
        <v>151</v>
      </c>
      <c r="B34" s="30" t="s">
        <v>41</v>
      </c>
      <c r="C34" s="37">
        <f>Planilha!E34</f>
        <v>0</v>
      </c>
      <c r="D34" s="37">
        <f>Planilha!F34</f>
        <v>0</v>
      </c>
      <c r="E34" s="37">
        <f>(D34+C34)*Planilha!D34*(1+Planilha!H34)</f>
        <v>0</v>
      </c>
      <c r="F34" s="182"/>
      <c r="G34" s="182"/>
      <c r="H34" s="182"/>
      <c r="I34" s="182"/>
      <c r="J34" s="48">
        <f t="shared" si="1"/>
        <v>0</v>
      </c>
    </row>
    <row r="35" spans="1:10" s="18" customFormat="1" ht="19.5" customHeight="1">
      <c r="A35" s="31" t="s">
        <v>165</v>
      </c>
      <c r="B35" s="30" t="s">
        <v>169</v>
      </c>
      <c r="C35" s="37">
        <f>Planilha!E35</f>
        <v>0</v>
      </c>
      <c r="D35" s="37">
        <f>Planilha!F35</f>
        <v>0</v>
      </c>
      <c r="E35" s="37">
        <f>(D35+C35)*Planilha!D35*(1+Planilha!H35)</f>
        <v>0</v>
      </c>
      <c r="F35" s="182"/>
      <c r="G35" s="182"/>
      <c r="H35" s="182"/>
      <c r="I35" s="182"/>
      <c r="J35" s="48">
        <f t="shared" si="1"/>
        <v>0</v>
      </c>
    </row>
    <row r="36" spans="1:10" s="18" customFormat="1" ht="19.5" customHeight="1">
      <c r="A36" s="31" t="s">
        <v>310</v>
      </c>
      <c r="B36" s="30" t="s">
        <v>19</v>
      </c>
      <c r="C36" s="37">
        <f>Planilha!E36</f>
        <v>0</v>
      </c>
      <c r="D36" s="37">
        <f>Planilha!F36</f>
        <v>0</v>
      </c>
      <c r="E36" s="37">
        <f>(D36+C36)*Planilha!D36*(1+Planilha!H36)</f>
        <v>0</v>
      </c>
      <c r="F36" s="182"/>
      <c r="G36" s="182"/>
      <c r="H36" s="182"/>
      <c r="I36" s="182"/>
      <c r="J36" s="48">
        <f t="shared" si="1"/>
        <v>0</v>
      </c>
    </row>
    <row r="37" spans="1:10" s="18" customFormat="1" ht="19.5" customHeight="1">
      <c r="A37" s="31" t="s">
        <v>311</v>
      </c>
      <c r="B37" s="30" t="s">
        <v>41</v>
      </c>
      <c r="C37" s="37">
        <f>Planilha!E37</f>
        <v>0</v>
      </c>
      <c r="D37" s="37">
        <f>Planilha!F37</f>
        <v>0</v>
      </c>
      <c r="E37" s="37">
        <f>(D37+C37)*Planilha!D37*(1+Planilha!H37)</f>
        <v>0</v>
      </c>
      <c r="F37" s="182"/>
      <c r="G37" s="182"/>
      <c r="H37" s="182"/>
      <c r="I37" s="182"/>
      <c r="J37" s="48">
        <f t="shared" si="1"/>
        <v>0</v>
      </c>
    </row>
    <row r="38" spans="1:10" s="18" customFormat="1" ht="19.5" customHeight="1">
      <c r="A38" s="31" t="s">
        <v>312</v>
      </c>
      <c r="B38" s="30" t="s">
        <v>170</v>
      </c>
      <c r="C38" s="37">
        <f>Planilha!E38</f>
        <v>0</v>
      </c>
      <c r="D38" s="37">
        <f>Planilha!F38</f>
        <v>0</v>
      </c>
      <c r="E38" s="37">
        <f>(D38+C38)*Planilha!D38*(1+Planilha!H38)</f>
        <v>0</v>
      </c>
      <c r="F38" s="182"/>
      <c r="G38" s="182"/>
      <c r="H38" s="182"/>
      <c r="I38" s="182"/>
      <c r="J38" s="48">
        <f t="shared" si="1"/>
        <v>0</v>
      </c>
    </row>
    <row r="39" spans="1:10" s="18" customFormat="1" ht="19.5" customHeight="1">
      <c r="A39" s="31" t="s">
        <v>313</v>
      </c>
      <c r="B39" s="30" t="s">
        <v>56</v>
      </c>
      <c r="C39" s="37">
        <f>Planilha!E39</f>
        <v>0</v>
      </c>
      <c r="D39" s="37">
        <f>Planilha!F39</f>
        <v>0</v>
      </c>
      <c r="E39" s="37">
        <f>(D39+C39)*Planilha!D39*(1+Planilha!H39)</f>
        <v>0</v>
      </c>
      <c r="F39" s="182"/>
      <c r="G39" s="182"/>
      <c r="H39" s="182"/>
      <c r="I39" s="182"/>
      <c r="J39" s="48">
        <f t="shared" si="1"/>
        <v>0</v>
      </c>
    </row>
    <row r="40" spans="1:10" s="17" customFormat="1" ht="19.5" customHeight="1">
      <c r="A40" s="26"/>
      <c r="B40" s="16" t="s">
        <v>10</v>
      </c>
      <c r="C40" s="42">
        <f>SUMPRODUCT(Planilha!D26:D39,Planilha!E26:E39,(1+Planilha!H26:H39))</f>
        <v>0</v>
      </c>
      <c r="D40" s="42">
        <f>SUMPRODUCT(Planilha!D26:D39,Planilha!F26:F39,(1+Planilha!H26:H39))</f>
        <v>0</v>
      </c>
      <c r="E40" s="42">
        <f>SUM(E26:E39)</f>
        <v>0</v>
      </c>
      <c r="F40" s="42">
        <f>SUMPRODUCT(F26:F39,E26:E39)</f>
        <v>0</v>
      </c>
      <c r="G40" s="42">
        <f>SUMPRODUCT(G26:G39,E26:E39)</f>
        <v>0</v>
      </c>
      <c r="H40" s="42">
        <f>SUMPRODUCT(H26:H39,E26:E39)</f>
        <v>0</v>
      </c>
      <c r="I40" s="42">
        <f>SUMPRODUCT(I26:I39,E26:E39)</f>
        <v>0</v>
      </c>
      <c r="J40" s="45">
        <f>H40+G40+F40+I40</f>
        <v>0</v>
      </c>
    </row>
    <row r="41" spans="1:10" s="17" customFormat="1" ht="19.5" customHeight="1">
      <c r="A41" s="26"/>
      <c r="B41" s="16"/>
      <c r="C41" s="42"/>
      <c r="D41" s="42"/>
      <c r="E41" s="42"/>
      <c r="F41" s="42"/>
      <c r="G41" s="42"/>
      <c r="H41" s="42"/>
      <c r="I41" s="42"/>
      <c r="J41" s="45"/>
    </row>
    <row r="42" spans="1:10" s="17" customFormat="1" ht="19.5" customHeight="1">
      <c r="A42" s="93" t="s">
        <v>23</v>
      </c>
      <c r="B42" s="88" t="s">
        <v>57</v>
      </c>
      <c r="C42" s="42"/>
      <c r="D42" s="42"/>
      <c r="E42" s="42"/>
      <c r="F42" s="42"/>
      <c r="G42" s="42"/>
      <c r="H42" s="42"/>
      <c r="I42" s="42"/>
      <c r="J42" s="45"/>
    </row>
    <row r="43" spans="1:10" s="17" customFormat="1" ht="19.5" customHeight="1">
      <c r="A43" s="71" t="s">
        <v>33</v>
      </c>
      <c r="B43" s="76" t="s">
        <v>234</v>
      </c>
      <c r="C43" s="37">
        <f>Planilha!E43</f>
        <v>0</v>
      </c>
      <c r="D43" s="37">
        <f>Planilha!F43</f>
        <v>0</v>
      </c>
      <c r="E43" s="37">
        <f>(D43+C43)*Planilha!D43*(1+Planilha!H43)</f>
        <v>0</v>
      </c>
      <c r="F43" s="182"/>
      <c r="G43" s="182"/>
      <c r="H43" s="182"/>
      <c r="I43" s="182"/>
      <c r="J43" s="48">
        <f>H43+G43+F43+I43</f>
        <v>0</v>
      </c>
    </row>
    <row r="44" spans="1:10" s="17" customFormat="1" ht="19.5" customHeight="1">
      <c r="A44" s="71" t="s">
        <v>91</v>
      </c>
      <c r="B44" s="76" t="s">
        <v>235</v>
      </c>
      <c r="C44" s="37">
        <f>Planilha!E44</f>
        <v>0</v>
      </c>
      <c r="D44" s="37">
        <f>Planilha!F44</f>
        <v>0</v>
      </c>
      <c r="E44" s="37">
        <f>(D44+C44)*Planilha!D44*(1+Planilha!H44)</f>
        <v>0</v>
      </c>
      <c r="F44" s="182"/>
      <c r="G44" s="182"/>
      <c r="H44" s="182"/>
      <c r="I44" s="182"/>
      <c r="J44" s="48">
        <f>H44+G44+F44+I44</f>
        <v>0</v>
      </c>
    </row>
    <row r="45" spans="1:10" s="46" customFormat="1" ht="19.5" customHeight="1">
      <c r="A45" s="114"/>
      <c r="B45" s="62" t="s">
        <v>10</v>
      </c>
      <c r="C45" s="42">
        <f>SUMPRODUCT(Planilha!D43:D44,Planilha!E43:E44,(1+Planilha!H43:H44))</f>
        <v>0</v>
      </c>
      <c r="D45" s="42">
        <f>SUMPRODUCT(Planilha!D43:D44,Planilha!F43:F44,(1+Planilha!H43:H44))</f>
        <v>0</v>
      </c>
      <c r="E45" s="42">
        <f>SUM(E43:E44)</f>
        <v>0</v>
      </c>
      <c r="F45" s="42">
        <f>SUMPRODUCT(F43:F44,E43:E44)</f>
        <v>0</v>
      </c>
      <c r="G45" s="42">
        <f>SUMPRODUCT(G43:G44,E43:E44)</f>
        <v>0</v>
      </c>
      <c r="H45" s="42">
        <f>SUMPRODUCT(H43:H44,E43:E44)</f>
        <v>0</v>
      </c>
      <c r="I45" s="42">
        <f>SUMPRODUCT(I43:I44,E43:E44)</f>
        <v>0</v>
      </c>
      <c r="J45" s="45">
        <f>H45+G45+F45+I45</f>
        <v>0</v>
      </c>
    </row>
    <row r="46" spans="1:10" s="46" customFormat="1" ht="19.5" customHeight="1">
      <c r="A46" s="114"/>
      <c r="B46" s="62"/>
      <c r="C46" s="42"/>
      <c r="D46" s="42"/>
      <c r="E46" s="42"/>
      <c r="F46" s="42"/>
      <c r="G46" s="42"/>
      <c r="H46" s="42"/>
      <c r="I46" s="42"/>
      <c r="J46" s="45"/>
    </row>
    <row r="47" spans="1:10" s="17" customFormat="1" ht="19.5" customHeight="1">
      <c r="A47" s="93" t="s">
        <v>24</v>
      </c>
      <c r="B47" s="88" t="s">
        <v>58</v>
      </c>
      <c r="C47" s="42"/>
      <c r="D47" s="42"/>
      <c r="E47" s="42"/>
      <c r="F47" s="42"/>
      <c r="G47" s="42"/>
      <c r="H47" s="42"/>
      <c r="I47" s="42"/>
      <c r="J47" s="45"/>
    </row>
    <row r="48" spans="1:10" s="17" customFormat="1" ht="19.5" customHeight="1">
      <c r="A48" s="71" t="s">
        <v>25</v>
      </c>
      <c r="B48" s="76" t="s">
        <v>59</v>
      </c>
      <c r="C48" s="37">
        <f>Planilha!E48</f>
        <v>0</v>
      </c>
      <c r="D48" s="37">
        <f>Planilha!F48</f>
        <v>0</v>
      </c>
      <c r="E48" s="37">
        <f>(D48+C48)*Planilha!D48*(1+Planilha!H48)</f>
        <v>0</v>
      </c>
      <c r="F48" s="182"/>
      <c r="G48" s="182"/>
      <c r="H48" s="182"/>
      <c r="I48" s="182"/>
      <c r="J48" s="48">
        <f aca="true" t="shared" si="2" ref="J48:J53">H48+G48+F48+I48</f>
        <v>0</v>
      </c>
    </row>
    <row r="49" spans="1:10" s="17" customFormat="1" ht="19.5" customHeight="1">
      <c r="A49" s="71" t="s">
        <v>92</v>
      </c>
      <c r="B49" s="76" t="s">
        <v>60</v>
      </c>
      <c r="C49" s="37">
        <f>Planilha!E49</f>
        <v>0</v>
      </c>
      <c r="D49" s="37">
        <f>Planilha!F49</f>
        <v>0</v>
      </c>
      <c r="E49" s="37">
        <f>(D49+C49)*Planilha!D49*(1+Planilha!H49)</f>
        <v>0</v>
      </c>
      <c r="F49" s="182"/>
      <c r="G49" s="182"/>
      <c r="H49" s="182"/>
      <c r="I49" s="182"/>
      <c r="J49" s="48">
        <f t="shared" si="2"/>
        <v>0</v>
      </c>
    </row>
    <row r="50" spans="1:10" s="17" customFormat="1" ht="19.5" customHeight="1">
      <c r="A50" s="71" t="s">
        <v>314</v>
      </c>
      <c r="B50" s="76" t="s">
        <v>252</v>
      </c>
      <c r="C50" s="37">
        <f>Planilha!E50</f>
        <v>0</v>
      </c>
      <c r="D50" s="37">
        <f>Planilha!F50</f>
        <v>0</v>
      </c>
      <c r="E50" s="37">
        <f>(D50+C50)*Planilha!D50*(1+Planilha!H50)</f>
        <v>0</v>
      </c>
      <c r="F50" s="182"/>
      <c r="G50" s="182"/>
      <c r="H50" s="182"/>
      <c r="I50" s="182"/>
      <c r="J50" s="48">
        <f t="shared" si="2"/>
        <v>0</v>
      </c>
    </row>
    <row r="51" spans="1:10" s="17" customFormat="1" ht="19.5" customHeight="1">
      <c r="A51" s="71" t="s">
        <v>315</v>
      </c>
      <c r="B51" s="76" t="s">
        <v>61</v>
      </c>
      <c r="C51" s="37">
        <f>Planilha!E51</f>
        <v>0</v>
      </c>
      <c r="D51" s="37">
        <f>Planilha!F51</f>
        <v>0</v>
      </c>
      <c r="E51" s="37">
        <f>(D51+C51)*Planilha!D51*(1+Planilha!H51)</f>
        <v>0</v>
      </c>
      <c r="F51" s="182"/>
      <c r="G51" s="182"/>
      <c r="H51" s="182"/>
      <c r="I51" s="182"/>
      <c r="J51" s="48">
        <f t="shared" si="2"/>
        <v>0</v>
      </c>
    </row>
    <row r="52" spans="1:10" s="17" customFormat="1" ht="19.5" customHeight="1">
      <c r="A52" s="71" t="s">
        <v>316</v>
      </c>
      <c r="B52" s="76" t="s">
        <v>62</v>
      </c>
      <c r="C52" s="37">
        <f>Planilha!E52</f>
        <v>0</v>
      </c>
      <c r="D52" s="37">
        <f>Planilha!F52</f>
        <v>0</v>
      </c>
      <c r="E52" s="37">
        <f>(D52+C52)*Planilha!D52*(1+Planilha!H52)</f>
        <v>0</v>
      </c>
      <c r="F52" s="182"/>
      <c r="G52" s="182"/>
      <c r="H52" s="182"/>
      <c r="I52" s="182"/>
      <c r="J52" s="48">
        <f t="shared" si="2"/>
        <v>0</v>
      </c>
    </row>
    <row r="53" spans="1:10" s="17" customFormat="1" ht="19.5" customHeight="1">
      <c r="A53" s="70"/>
      <c r="B53" s="62" t="s">
        <v>10</v>
      </c>
      <c r="C53" s="42">
        <f>SUMPRODUCT(Planilha!D48:D52,Planilha!E48:E52,(1+Planilha!H48:H52))</f>
        <v>0</v>
      </c>
      <c r="D53" s="42">
        <f>SUMPRODUCT(Planilha!D48:D52,Planilha!F48:F52,(1+Planilha!H48:H52))</f>
        <v>0</v>
      </c>
      <c r="E53" s="42">
        <f>SUM(E48:E52)</f>
        <v>0</v>
      </c>
      <c r="F53" s="42">
        <f>SUMPRODUCT(F48:F52,E48:E52)</f>
        <v>0</v>
      </c>
      <c r="G53" s="42">
        <f>SUMPRODUCT(G48:G52,E48:E52)</f>
        <v>0</v>
      </c>
      <c r="H53" s="42">
        <f>SUMPRODUCT(H48:H52,E48:E52)</f>
        <v>0</v>
      </c>
      <c r="I53" s="42">
        <f>SUMPRODUCT(I48:I52,E48:E52)</f>
        <v>0</v>
      </c>
      <c r="J53" s="45">
        <f t="shared" si="2"/>
        <v>0</v>
      </c>
    </row>
    <row r="54" spans="1:10" s="17" customFormat="1" ht="19.5" customHeight="1">
      <c r="A54" s="70"/>
      <c r="B54" s="63"/>
      <c r="C54" s="42"/>
      <c r="D54" s="42"/>
      <c r="E54" s="42"/>
      <c r="F54" s="42"/>
      <c r="G54" s="42"/>
      <c r="H54" s="42"/>
      <c r="I54" s="42"/>
      <c r="J54" s="45"/>
    </row>
    <row r="55" spans="1:10" s="17" customFormat="1" ht="19.5" customHeight="1">
      <c r="A55" s="93" t="s">
        <v>95</v>
      </c>
      <c r="B55" s="88" t="s">
        <v>63</v>
      </c>
      <c r="C55" s="42"/>
      <c r="D55" s="42"/>
      <c r="E55" s="42"/>
      <c r="F55" s="42"/>
      <c r="G55" s="42"/>
      <c r="H55" s="42"/>
      <c r="I55" s="42"/>
      <c r="J55" s="45"/>
    </row>
    <row r="56" spans="1:10" s="17" customFormat="1" ht="19.5" customHeight="1">
      <c r="A56" s="71" t="s">
        <v>94</v>
      </c>
      <c r="B56" s="76" t="s">
        <v>256</v>
      </c>
      <c r="C56" s="37">
        <f>Planilha!E56</f>
        <v>0</v>
      </c>
      <c r="D56" s="37">
        <f>Planilha!F56</f>
        <v>0</v>
      </c>
      <c r="E56" s="37">
        <f>(D56+C56)*Planilha!D56*(1+Planilha!H56)</f>
        <v>0</v>
      </c>
      <c r="F56" s="182"/>
      <c r="G56" s="182"/>
      <c r="H56" s="182"/>
      <c r="I56" s="182"/>
      <c r="J56" s="48">
        <f aca="true" t="shared" si="3" ref="J56:J69">H56+G56+F56+I56</f>
        <v>0</v>
      </c>
    </row>
    <row r="57" spans="1:10" s="17" customFormat="1" ht="19.5" customHeight="1">
      <c r="A57" s="71" t="s">
        <v>96</v>
      </c>
      <c r="B57" s="96" t="s">
        <v>233</v>
      </c>
      <c r="C57" s="37">
        <f>Planilha!E57</f>
        <v>0</v>
      </c>
      <c r="D57" s="37">
        <f>Planilha!F57</f>
        <v>0</v>
      </c>
      <c r="E57" s="37">
        <f>(D57+C57)*Planilha!D57*(1+Planilha!H57)</f>
        <v>0</v>
      </c>
      <c r="F57" s="182"/>
      <c r="G57" s="182"/>
      <c r="H57" s="182"/>
      <c r="I57" s="182"/>
      <c r="J57" s="48">
        <f t="shared" si="3"/>
        <v>0</v>
      </c>
    </row>
    <row r="58" spans="1:10" s="17" customFormat="1" ht="19.5" customHeight="1">
      <c r="A58" s="71" t="s">
        <v>97</v>
      </c>
      <c r="B58" s="108" t="s">
        <v>172</v>
      </c>
      <c r="C58" s="37">
        <f>Planilha!E58</f>
        <v>0</v>
      </c>
      <c r="D58" s="37">
        <f>Planilha!F58</f>
        <v>0</v>
      </c>
      <c r="E58" s="37">
        <f>(D58+C58)*Planilha!D58*(1+Planilha!H58)</f>
        <v>0</v>
      </c>
      <c r="F58" s="182"/>
      <c r="G58" s="182"/>
      <c r="H58" s="182"/>
      <c r="I58" s="182"/>
      <c r="J58" s="48">
        <f t="shared" si="3"/>
        <v>0</v>
      </c>
    </row>
    <row r="59" spans="1:10" s="17" customFormat="1" ht="19.5" customHeight="1">
      <c r="A59" s="71" t="s">
        <v>98</v>
      </c>
      <c r="B59" s="106" t="s">
        <v>272</v>
      </c>
      <c r="C59" s="37">
        <f>Planilha!E59</f>
        <v>0</v>
      </c>
      <c r="D59" s="37">
        <f>Planilha!F59</f>
        <v>0</v>
      </c>
      <c r="E59" s="37">
        <f>(D59+C59)*Planilha!D59*(1+Planilha!H59)</f>
        <v>0</v>
      </c>
      <c r="F59" s="182"/>
      <c r="G59" s="182"/>
      <c r="H59" s="182"/>
      <c r="I59" s="182"/>
      <c r="J59" s="48">
        <f t="shared" si="3"/>
        <v>0</v>
      </c>
    </row>
    <row r="60" spans="1:10" s="17" customFormat="1" ht="19.5" customHeight="1">
      <c r="A60" s="71" t="s">
        <v>99</v>
      </c>
      <c r="B60" s="106" t="s">
        <v>273</v>
      </c>
      <c r="C60" s="37">
        <f>Planilha!E60</f>
        <v>0</v>
      </c>
      <c r="D60" s="37">
        <f>Planilha!F60</f>
        <v>0</v>
      </c>
      <c r="E60" s="37">
        <f>(D60+C60)*Planilha!D60*(1+Planilha!H60)</f>
        <v>0</v>
      </c>
      <c r="F60" s="182"/>
      <c r="G60" s="182"/>
      <c r="H60" s="182"/>
      <c r="I60" s="182"/>
      <c r="J60" s="48">
        <f t="shared" si="3"/>
        <v>0</v>
      </c>
    </row>
    <row r="61" spans="1:10" s="17" customFormat="1" ht="19.5" customHeight="1">
      <c r="A61" s="71" t="s">
        <v>317</v>
      </c>
      <c r="B61" s="106" t="s">
        <v>261</v>
      </c>
      <c r="C61" s="37">
        <f>Planilha!E61</f>
        <v>0</v>
      </c>
      <c r="D61" s="37">
        <f>Planilha!F61</f>
        <v>0</v>
      </c>
      <c r="E61" s="37">
        <f>(D61+C61)*Planilha!D61*(1+Planilha!H61)</f>
        <v>0</v>
      </c>
      <c r="F61" s="182"/>
      <c r="G61" s="182"/>
      <c r="H61" s="182"/>
      <c r="I61" s="182"/>
      <c r="J61" s="48">
        <f t="shared" si="3"/>
        <v>0</v>
      </c>
    </row>
    <row r="62" spans="1:10" s="17" customFormat="1" ht="19.5" customHeight="1">
      <c r="A62" s="71" t="s">
        <v>318</v>
      </c>
      <c r="B62" s="106" t="s">
        <v>262</v>
      </c>
      <c r="C62" s="37">
        <f>Planilha!E62</f>
        <v>0</v>
      </c>
      <c r="D62" s="37">
        <f>Planilha!F62</f>
        <v>0</v>
      </c>
      <c r="E62" s="37">
        <f>(D62+C62)*Planilha!D62*(1+Planilha!H62)</f>
        <v>0</v>
      </c>
      <c r="F62" s="182"/>
      <c r="G62" s="182"/>
      <c r="H62" s="182"/>
      <c r="I62" s="182"/>
      <c r="J62" s="48">
        <f t="shared" si="3"/>
        <v>0</v>
      </c>
    </row>
    <row r="63" spans="1:10" s="17" customFormat="1" ht="19.5" customHeight="1">
      <c r="A63" s="71" t="s">
        <v>319</v>
      </c>
      <c r="B63" s="116" t="s">
        <v>265</v>
      </c>
      <c r="C63" s="37">
        <f>Planilha!E63</f>
        <v>0</v>
      </c>
      <c r="D63" s="37">
        <f>Planilha!F63</f>
        <v>0</v>
      </c>
      <c r="E63" s="37">
        <f>(D63+C63)*Planilha!D63*(1+Planilha!H63)</f>
        <v>0</v>
      </c>
      <c r="F63" s="182"/>
      <c r="G63" s="182"/>
      <c r="H63" s="182"/>
      <c r="I63" s="182"/>
      <c r="J63" s="48">
        <f t="shared" si="3"/>
        <v>0</v>
      </c>
    </row>
    <row r="64" spans="1:10" s="17" customFormat="1" ht="19.5" customHeight="1">
      <c r="A64" s="71" t="s">
        <v>320</v>
      </c>
      <c r="B64" s="64" t="s">
        <v>274</v>
      </c>
      <c r="C64" s="37">
        <f>Planilha!E64</f>
        <v>0</v>
      </c>
      <c r="D64" s="37">
        <f>Planilha!F64</f>
        <v>0</v>
      </c>
      <c r="E64" s="37">
        <f>(D64+C64)*Planilha!D64*(1+Planilha!H64)</f>
        <v>0</v>
      </c>
      <c r="F64" s="182"/>
      <c r="G64" s="182"/>
      <c r="H64" s="182"/>
      <c r="I64" s="182"/>
      <c r="J64" s="48">
        <f t="shared" si="3"/>
        <v>0</v>
      </c>
    </row>
    <row r="65" spans="1:10" s="17" customFormat="1" ht="19.5" customHeight="1">
      <c r="A65" s="71" t="s">
        <v>321</v>
      </c>
      <c r="B65" s="64" t="s">
        <v>275</v>
      </c>
      <c r="C65" s="37">
        <f>Planilha!E65</f>
        <v>0</v>
      </c>
      <c r="D65" s="37">
        <f>Planilha!F65</f>
        <v>0</v>
      </c>
      <c r="E65" s="37">
        <f>(D65+C65)*Planilha!D65*(1+Planilha!H65)</f>
        <v>0</v>
      </c>
      <c r="F65" s="182"/>
      <c r="G65" s="182"/>
      <c r="H65" s="182"/>
      <c r="I65" s="182"/>
      <c r="J65" s="48">
        <f t="shared" si="3"/>
        <v>0</v>
      </c>
    </row>
    <row r="66" spans="1:10" s="17" customFormat="1" ht="19.5" customHeight="1">
      <c r="A66" s="71" t="s">
        <v>322</v>
      </c>
      <c r="B66" s="64" t="s">
        <v>276</v>
      </c>
      <c r="C66" s="37">
        <f>Planilha!E66</f>
        <v>0</v>
      </c>
      <c r="D66" s="37">
        <f>Planilha!F66</f>
        <v>0</v>
      </c>
      <c r="E66" s="37">
        <f>(D66+C66)*Planilha!D66*(1+Planilha!H66)</f>
        <v>0</v>
      </c>
      <c r="F66" s="182"/>
      <c r="G66" s="182"/>
      <c r="H66" s="182"/>
      <c r="I66" s="182"/>
      <c r="J66" s="48">
        <f t="shared" si="3"/>
        <v>0</v>
      </c>
    </row>
    <row r="67" spans="1:10" s="17" customFormat="1" ht="19.5" customHeight="1">
      <c r="A67" s="71" t="s">
        <v>323</v>
      </c>
      <c r="B67" s="64" t="s">
        <v>277</v>
      </c>
      <c r="C67" s="37">
        <f>Planilha!E67</f>
        <v>0</v>
      </c>
      <c r="D67" s="37">
        <f>Planilha!F67</f>
        <v>0</v>
      </c>
      <c r="E67" s="37">
        <f>(D67+C67)*Planilha!D67*(1+Planilha!H67)</f>
        <v>0</v>
      </c>
      <c r="F67" s="182"/>
      <c r="G67" s="182"/>
      <c r="H67" s="182"/>
      <c r="I67" s="182"/>
      <c r="J67" s="48">
        <f t="shared" si="3"/>
        <v>0</v>
      </c>
    </row>
    <row r="68" spans="1:10" s="17" customFormat="1" ht="19.5" customHeight="1">
      <c r="A68" s="71"/>
      <c r="B68" s="97" t="s">
        <v>173</v>
      </c>
      <c r="C68" s="77"/>
      <c r="D68" s="77"/>
      <c r="E68" s="37"/>
      <c r="F68" s="182"/>
      <c r="G68" s="182"/>
      <c r="H68" s="182"/>
      <c r="I68" s="182"/>
      <c r="J68" s="48"/>
    </row>
    <row r="69" spans="1:10" s="17" customFormat="1" ht="19.5" customHeight="1">
      <c r="A69" s="71" t="s">
        <v>324</v>
      </c>
      <c r="B69" s="30" t="s">
        <v>174</v>
      </c>
      <c r="C69" s="37">
        <f>Planilha!E69</f>
        <v>0</v>
      </c>
      <c r="D69" s="37">
        <f>Planilha!F69</f>
        <v>0</v>
      </c>
      <c r="E69" s="37">
        <f>(D69+C69)*Planilha!D69*(1+Planilha!H69)</f>
        <v>0</v>
      </c>
      <c r="F69" s="182"/>
      <c r="G69" s="182"/>
      <c r="H69" s="182"/>
      <c r="I69" s="182"/>
      <c r="J69" s="48">
        <f t="shared" si="3"/>
        <v>0</v>
      </c>
    </row>
    <row r="70" spans="1:10" s="17" customFormat="1" ht="19.5" customHeight="1">
      <c r="A70" s="71" t="s">
        <v>325</v>
      </c>
      <c r="B70" s="30" t="s">
        <v>175</v>
      </c>
      <c r="C70" s="37">
        <f>Planilha!E70</f>
        <v>0</v>
      </c>
      <c r="D70" s="37">
        <f>Planilha!F70</f>
        <v>0</v>
      </c>
      <c r="E70" s="37">
        <f>(D70+C70)*Planilha!D70*(1+Planilha!H70)</f>
        <v>0</v>
      </c>
      <c r="F70" s="182"/>
      <c r="G70" s="182"/>
      <c r="H70" s="182"/>
      <c r="I70" s="182"/>
      <c r="J70" s="48">
        <f>H70+G70+F70+I70</f>
        <v>0</v>
      </c>
    </row>
    <row r="71" spans="1:10" s="17" customFormat="1" ht="19.5" customHeight="1">
      <c r="A71" s="71" t="s">
        <v>326</v>
      </c>
      <c r="B71" s="30" t="s">
        <v>176</v>
      </c>
      <c r="C71" s="37">
        <f>Planilha!E71</f>
        <v>0</v>
      </c>
      <c r="D71" s="37">
        <f>Planilha!F71</f>
        <v>0</v>
      </c>
      <c r="E71" s="37">
        <f>(D71+C71)*Planilha!D71*(1+Planilha!H71)</f>
        <v>0</v>
      </c>
      <c r="F71" s="182"/>
      <c r="G71" s="182"/>
      <c r="H71" s="182"/>
      <c r="I71" s="182"/>
      <c r="J71" s="48">
        <f>H71+G71+F71+I71</f>
        <v>0</v>
      </c>
    </row>
    <row r="72" spans="1:10" s="17" customFormat="1" ht="19.5" customHeight="1">
      <c r="A72" s="71" t="s">
        <v>327</v>
      </c>
      <c r="B72" s="30" t="s">
        <v>258</v>
      </c>
      <c r="C72" s="37">
        <f>Planilha!E72</f>
        <v>0</v>
      </c>
      <c r="D72" s="37">
        <f>Planilha!F72</f>
        <v>0</v>
      </c>
      <c r="E72" s="37">
        <f>(D72+C72)*Planilha!D72*(1+Planilha!H72)</f>
        <v>0</v>
      </c>
      <c r="F72" s="182"/>
      <c r="G72" s="182"/>
      <c r="H72" s="182"/>
      <c r="I72" s="182"/>
      <c r="J72" s="48">
        <f>H72+G72+F72+I72</f>
        <v>0</v>
      </c>
    </row>
    <row r="73" spans="1:10" s="17" customFormat="1" ht="19.5" customHeight="1">
      <c r="A73" s="70"/>
      <c r="B73" s="62" t="s">
        <v>10</v>
      </c>
      <c r="C73" s="42">
        <f>SUMPRODUCT(Planilha!D55:D72,Planilha!E55:E72,(1+Planilha!H55:H72))</f>
        <v>0</v>
      </c>
      <c r="D73" s="42">
        <f>SUMPRODUCT(Planilha!D55:D72,Planilha!F55:F72,(1+Planilha!H55:H72))</f>
        <v>0</v>
      </c>
      <c r="E73" s="42">
        <f>SUM(E56:E72)</f>
        <v>0</v>
      </c>
      <c r="F73" s="42">
        <f>SUMPRODUCT(F56:F72,E56:E72)</f>
        <v>0</v>
      </c>
      <c r="G73" s="42">
        <f>SUMPRODUCT(G56:G72,E56:E72)</f>
        <v>0</v>
      </c>
      <c r="H73" s="42">
        <f>SUMPRODUCT(H56:H72,E56:E72)</f>
        <v>0</v>
      </c>
      <c r="I73" s="42">
        <f>SUMPRODUCT(I56:I72,E56:E72)</f>
        <v>0</v>
      </c>
      <c r="J73" s="45">
        <f>H73+G73+F73+I73</f>
        <v>0</v>
      </c>
    </row>
    <row r="74" spans="1:10" s="17" customFormat="1" ht="19.5" customHeight="1">
      <c r="A74" s="70"/>
      <c r="B74" s="62"/>
      <c r="C74" s="42"/>
      <c r="D74" s="42"/>
      <c r="E74" s="42"/>
      <c r="F74" s="42"/>
      <c r="G74" s="42"/>
      <c r="H74" s="42"/>
      <c r="I74" s="42"/>
      <c r="J74" s="45"/>
    </row>
    <row r="75" spans="1:10" s="17" customFormat="1" ht="19.5" customHeight="1">
      <c r="A75" s="93" t="s">
        <v>100</v>
      </c>
      <c r="B75" s="88" t="s">
        <v>64</v>
      </c>
      <c r="C75" s="42"/>
      <c r="D75" s="42"/>
      <c r="E75" s="42"/>
      <c r="F75" s="42"/>
      <c r="G75" s="42"/>
      <c r="H75" s="42"/>
      <c r="I75" s="42"/>
      <c r="J75" s="45"/>
    </row>
    <row r="76" spans="1:10" s="17" customFormat="1" ht="19.5" customHeight="1">
      <c r="A76" s="71"/>
      <c r="B76" s="88" t="s">
        <v>199</v>
      </c>
      <c r="C76" s="77"/>
      <c r="D76" s="77"/>
      <c r="E76" s="37"/>
      <c r="F76" s="47"/>
      <c r="G76" s="47"/>
      <c r="H76" s="47"/>
      <c r="I76" s="47"/>
      <c r="J76" s="48"/>
    </row>
    <row r="77" spans="1:10" s="17" customFormat="1" ht="19.5" customHeight="1">
      <c r="A77" s="71" t="s">
        <v>101</v>
      </c>
      <c r="B77" s="76" t="s">
        <v>93</v>
      </c>
      <c r="C77" s="37">
        <f>Planilha!E77</f>
        <v>0</v>
      </c>
      <c r="D77" s="37">
        <f>Planilha!F77</f>
        <v>0</v>
      </c>
      <c r="E77" s="37">
        <f>(D77+C77)*Planilha!D77*(1+Planilha!H77)</f>
        <v>0</v>
      </c>
      <c r="F77" s="182"/>
      <c r="G77" s="182"/>
      <c r="H77" s="182"/>
      <c r="I77" s="182"/>
      <c r="J77" s="48">
        <f aca="true" t="shared" si="4" ref="J77:J97">H77+G77+F77+I77</f>
        <v>0</v>
      </c>
    </row>
    <row r="78" spans="1:10" s="17" customFormat="1" ht="19.5" customHeight="1">
      <c r="A78" s="71" t="s">
        <v>102</v>
      </c>
      <c r="B78" s="76" t="s">
        <v>65</v>
      </c>
      <c r="C78" s="37">
        <f>Planilha!E78</f>
        <v>0</v>
      </c>
      <c r="D78" s="37">
        <f>Planilha!F78</f>
        <v>0</v>
      </c>
      <c r="E78" s="37">
        <f>(D78+C78)*Planilha!D78*(1+Planilha!H78)</f>
        <v>0</v>
      </c>
      <c r="F78" s="182"/>
      <c r="G78" s="182"/>
      <c r="H78" s="182"/>
      <c r="I78" s="182"/>
      <c r="J78" s="48">
        <f t="shared" si="4"/>
        <v>0</v>
      </c>
    </row>
    <row r="79" spans="1:10" s="17" customFormat="1" ht="19.5" customHeight="1">
      <c r="A79" s="71" t="s">
        <v>103</v>
      </c>
      <c r="B79" s="76" t="s">
        <v>200</v>
      </c>
      <c r="C79" s="37">
        <f>Planilha!E79</f>
        <v>0</v>
      </c>
      <c r="D79" s="37">
        <f>Planilha!F79</f>
        <v>0</v>
      </c>
      <c r="E79" s="37">
        <f>(D79+C79)*Planilha!D79*(1+Planilha!H79)</f>
        <v>0</v>
      </c>
      <c r="F79" s="182"/>
      <c r="G79" s="182"/>
      <c r="H79" s="182"/>
      <c r="I79" s="182"/>
      <c r="J79" s="48">
        <f t="shared" si="4"/>
        <v>0</v>
      </c>
    </row>
    <row r="80" spans="1:10" s="17" customFormat="1" ht="19.5" customHeight="1">
      <c r="A80" s="71" t="s">
        <v>104</v>
      </c>
      <c r="B80" s="76" t="s">
        <v>203</v>
      </c>
      <c r="C80" s="37">
        <f>Planilha!E80</f>
        <v>0</v>
      </c>
      <c r="D80" s="37">
        <f>Planilha!F80</f>
        <v>0</v>
      </c>
      <c r="E80" s="37">
        <f>(D80+C80)*Planilha!D80*(1+Planilha!H80)</f>
        <v>0</v>
      </c>
      <c r="F80" s="182"/>
      <c r="G80" s="182"/>
      <c r="H80" s="182"/>
      <c r="I80" s="182"/>
      <c r="J80" s="48">
        <f t="shared" si="4"/>
        <v>0</v>
      </c>
    </row>
    <row r="81" spans="1:10" s="17" customFormat="1" ht="19.5" customHeight="1">
      <c r="A81" s="71" t="s">
        <v>105</v>
      </c>
      <c r="B81" s="115" t="s">
        <v>278</v>
      </c>
      <c r="C81" s="37">
        <f>Planilha!E81</f>
        <v>0</v>
      </c>
      <c r="D81" s="37">
        <f>Planilha!F81</f>
        <v>0</v>
      </c>
      <c r="E81" s="37">
        <f>(D81+C81)*Planilha!D81*(1+Planilha!H81)</f>
        <v>0</v>
      </c>
      <c r="F81" s="182"/>
      <c r="G81" s="182"/>
      <c r="H81" s="182"/>
      <c r="I81" s="182"/>
      <c r="J81" s="48">
        <f t="shared" si="4"/>
        <v>0</v>
      </c>
    </row>
    <row r="82" spans="1:10" s="17" customFormat="1" ht="19.5" customHeight="1">
      <c r="A82" s="71" t="s">
        <v>106</v>
      </c>
      <c r="B82" s="76" t="s">
        <v>279</v>
      </c>
      <c r="C82" s="37">
        <f>Planilha!E82</f>
        <v>0</v>
      </c>
      <c r="D82" s="37">
        <f>Planilha!F82</f>
        <v>0</v>
      </c>
      <c r="E82" s="37">
        <f>(D82+C82)*Planilha!D82*(1+Planilha!H82)</f>
        <v>0</v>
      </c>
      <c r="F82" s="182"/>
      <c r="G82" s="182"/>
      <c r="H82" s="182"/>
      <c r="I82" s="182"/>
      <c r="J82" s="48">
        <f t="shared" si="4"/>
        <v>0</v>
      </c>
    </row>
    <row r="83" spans="1:10" s="17" customFormat="1" ht="19.5" customHeight="1">
      <c r="A83" s="71" t="s">
        <v>107</v>
      </c>
      <c r="B83" s="106" t="s">
        <v>222</v>
      </c>
      <c r="C83" s="37">
        <f>Planilha!E83</f>
        <v>0</v>
      </c>
      <c r="D83" s="37">
        <f>Planilha!F83</f>
        <v>0</v>
      </c>
      <c r="E83" s="37">
        <f>(D83+C83)*Planilha!D83*(1+Planilha!H83)</f>
        <v>0</v>
      </c>
      <c r="F83" s="182"/>
      <c r="G83" s="182"/>
      <c r="H83" s="182"/>
      <c r="I83" s="182"/>
      <c r="J83" s="48">
        <f t="shared" si="4"/>
        <v>0</v>
      </c>
    </row>
    <row r="84" spans="1:10" s="17" customFormat="1" ht="19.5" customHeight="1">
      <c r="A84" s="71" t="s">
        <v>108</v>
      </c>
      <c r="B84" s="106" t="s">
        <v>223</v>
      </c>
      <c r="C84" s="37">
        <f>Planilha!E84</f>
        <v>0</v>
      </c>
      <c r="D84" s="37">
        <f>Planilha!F84</f>
        <v>0</v>
      </c>
      <c r="E84" s="37">
        <f>(D84+C84)*Planilha!D84*(1+Planilha!H84)</f>
        <v>0</v>
      </c>
      <c r="F84" s="182"/>
      <c r="G84" s="182"/>
      <c r="H84" s="182"/>
      <c r="I84" s="182"/>
      <c r="J84" s="48">
        <f t="shared" si="4"/>
        <v>0</v>
      </c>
    </row>
    <row r="85" spans="1:10" s="17" customFormat="1" ht="19.5" customHeight="1">
      <c r="A85" s="71" t="s">
        <v>109</v>
      </c>
      <c r="B85" s="106" t="s">
        <v>224</v>
      </c>
      <c r="C85" s="37">
        <f>Planilha!E85</f>
        <v>0</v>
      </c>
      <c r="D85" s="37">
        <f>Planilha!F85</f>
        <v>0</v>
      </c>
      <c r="E85" s="37">
        <f>(D85+C85)*Planilha!D85*(1+Planilha!H85)</f>
        <v>0</v>
      </c>
      <c r="F85" s="182"/>
      <c r="G85" s="182"/>
      <c r="H85" s="182"/>
      <c r="I85" s="182"/>
      <c r="J85" s="48">
        <f t="shared" si="4"/>
        <v>0</v>
      </c>
    </row>
    <row r="86" spans="1:10" s="17" customFormat="1" ht="19.5" customHeight="1">
      <c r="A86" s="71" t="s">
        <v>110</v>
      </c>
      <c r="B86" s="106" t="s">
        <v>225</v>
      </c>
      <c r="C86" s="37">
        <f>Planilha!E86</f>
        <v>0</v>
      </c>
      <c r="D86" s="37">
        <f>Planilha!F86</f>
        <v>0</v>
      </c>
      <c r="E86" s="37">
        <f>(D86+C86)*Planilha!D86*(1+Planilha!H86)</f>
        <v>0</v>
      </c>
      <c r="F86" s="182"/>
      <c r="G86" s="182"/>
      <c r="H86" s="182"/>
      <c r="I86" s="182"/>
      <c r="J86" s="48">
        <f t="shared" si="4"/>
        <v>0</v>
      </c>
    </row>
    <row r="87" spans="1:10" s="17" customFormat="1" ht="19.5" customHeight="1">
      <c r="A87" s="71" t="s">
        <v>111</v>
      </c>
      <c r="B87" s="106" t="s">
        <v>202</v>
      </c>
      <c r="C87" s="37">
        <f>Planilha!E87</f>
        <v>0</v>
      </c>
      <c r="D87" s="37">
        <f>Planilha!F87</f>
        <v>0</v>
      </c>
      <c r="E87" s="37">
        <f>(D87+C87)*Planilha!D87*(1+Planilha!H87)</f>
        <v>0</v>
      </c>
      <c r="F87" s="182"/>
      <c r="G87" s="182"/>
      <c r="H87" s="182"/>
      <c r="I87" s="182"/>
      <c r="J87" s="48">
        <f t="shared" si="4"/>
        <v>0</v>
      </c>
    </row>
    <row r="88" spans="1:10" s="17" customFormat="1" ht="19.5" customHeight="1">
      <c r="A88" s="71" t="s">
        <v>112</v>
      </c>
      <c r="B88" s="76" t="s">
        <v>67</v>
      </c>
      <c r="C88" s="37">
        <f>Planilha!E88</f>
        <v>0</v>
      </c>
      <c r="D88" s="37">
        <f>Planilha!F88</f>
        <v>0</v>
      </c>
      <c r="E88" s="37">
        <f>(D88+C88)*Planilha!D88*(1+Planilha!H88)</f>
        <v>0</v>
      </c>
      <c r="F88" s="182"/>
      <c r="G88" s="182"/>
      <c r="H88" s="182"/>
      <c r="I88" s="182"/>
      <c r="J88" s="48">
        <f t="shared" si="4"/>
        <v>0</v>
      </c>
    </row>
    <row r="89" spans="1:10" s="17" customFormat="1" ht="19.5" customHeight="1">
      <c r="A89" s="71" t="s">
        <v>113</v>
      </c>
      <c r="B89" s="106" t="s">
        <v>219</v>
      </c>
      <c r="C89" s="37">
        <f>Planilha!E89</f>
        <v>0</v>
      </c>
      <c r="D89" s="37">
        <f>Planilha!F89</f>
        <v>0</v>
      </c>
      <c r="E89" s="37">
        <f>(D89+C89)*Planilha!D89*(1+Planilha!H89)</f>
        <v>0</v>
      </c>
      <c r="F89" s="182"/>
      <c r="G89" s="182"/>
      <c r="H89" s="182"/>
      <c r="I89" s="182"/>
      <c r="J89" s="48">
        <f t="shared" si="4"/>
        <v>0</v>
      </c>
    </row>
    <row r="90" spans="1:10" s="17" customFormat="1" ht="19.5" customHeight="1">
      <c r="A90" s="71" t="s">
        <v>260</v>
      </c>
      <c r="B90" s="106" t="s">
        <v>220</v>
      </c>
      <c r="C90" s="37">
        <f>Planilha!E90</f>
        <v>0</v>
      </c>
      <c r="D90" s="37">
        <f>Planilha!F90</f>
        <v>0</v>
      </c>
      <c r="E90" s="37">
        <f>(D90+C90)*Planilha!D90*(1+Planilha!H90)</f>
        <v>0</v>
      </c>
      <c r="F90" s="182"/>
      <c r="G90" s="182"/>
      <c r="H90" s="182"/>
      <c r="I90" s="182"/>
      <c r="J90" s="48">
        <f t="shared" si="4"/>
        <v>0</v>
      </c>
    </row>
    <row r="91" spans="1:10" s="17" customFormat="1" ht="19.5" customHeight="1">
      <c r="A91" s="71" t="s">
        <v>263</v>
      </c>
      <c r="B91" s="76" t="s">
        <v>66</v>
      </c>
      <c r="C91" s="37">
        <f>Planilha!E91</f>
        <v>0</v>
      </c>
      <c r="D91" s="37">
        <f>Planilha!F91</f>
        <v>0</v>
      </c>
      <c r="E91" s="37">
        <f>(D91+C91)*Planilha!D91*(1+Planilha!H91)</f>
        <v>0</v>
      </c>
      <c r="F91" s="182"/>
      <c r="G91" s="182"/>
      <c r="H91" s="182"/>
      <c r="I91" s="182"/>
      <c r="J91" s="48">
        <f t="shared" si="4"/>
        <v>0</v>
      </c>
    </row>
    <row r="92" spans="1:10" s="17" customFormat="1" ht="19.5" customHeight="1">
      <c r="A92" s="71" t="s">
        <v>264</v>
      </c>
      <c r="B92" s="106" t="s">
        <v>221</v>
      </c>
      <c r="C92" s="37">
        <f>Planilha!E92</f>
        <v>0</v>
      </c>
      <c r="D92" s="37">
        <f>Planilha!F92</f>
        <v>0</v>
      </c>
      <c r="E92" s="37">
        <f>(D92+C92)*Planilha!D92*(1+Planilha!H92)</f>
        <v>0</v>
      </c>
      <c r="F92" s="182"/>
      <c r="G92" s="182"/>
      <c r="H92" s="182"/>
      <c r="I92" s="182"/>
      <c r="J92" s="48">
        <f t="shared" si="4"/>
        <v>0</v>
      </c>
    </row>
    <row r="93" spans="1:10" s="17" customFormat="1" ht="19.5" customHeight="1">
      <c r="A93" s="71" t="s">
        <v>266</v>
      </c>
      <c r="B93" s="76" t="s">
        <v>123</v>
      </c>
      <c r="C93" s="37">
        <f>Planilha!E93</f>
        <v>0</v>
      </c>
      <c r="D93" s="37">
        <f>Planilha!F93</f>
        <v>0</v>
      </c>
      <c r="E93" s="37">
        <f>(D93+C93)*Planilha!D93*(1+Planilha!H93)</f>
        <v>0</v>
      </c>
      <c r="F93" s="182"/>
      <c r="G93" s="182"/>
      <c r="H93" s="182"/>
      <c r="I93" s="182"/>
      <c r="J93" s="48">
        <f t="shared" si="4"/>
        <v>0</v>
      </c>
    </row>
    <row r="94" spans="1:10" s="17" customFormat="1" ht="19.5" customHeight="1">
      <c r="A94" s="71" t="s">
        <v>328</v>
      </c>
      <c r="B94" s="76" t="s">
        <v>226</v>
      </c>
      <c r="C94" s="37">
        <f>Planilha!E94</f>
        <v>0</v>
      </c>
      <c r="D94" s="37">
        <f>Planilha!F94</f>
        <v>0</v>
      </c>
      <c r="E94" s="37">
        <f>(D94+C94)*Planilha!D94*(1+Planilha!H94)</f>
        <v>0</v>
      </c>
      <c r="F94" s="182"/>
      <c r="G94" s="182"/>
      <c r="H94" s="182"/>
      <c r="I94" s="182"/>
      <c r="J94" s="48">
        <f t="shared" si="4"/>
        <v>0</v>
      </c>
    </row>
    <row r="95" spans="1:10" s="17" customFormat="1" ht="19.5" customHeight="1">
      <c r="A95" s="71" t="s">
        <v>329</v>
      </c>
      <c r="B95" s="106" t="s">
        <v>227</v>
      </c>
      <c r="C95" s="37">
        <f>Planilha!E95</f>
        <v>0</v>
      </c>
      <c r="D95" s="37">
        <f>Planilha!F95</f>
        <v>0</v>
      </c>
      <c r="E95" s="37">
        <f>(D95+C95)*Planilha!D95*(1+Planilha!H95)</f>
        <v>0</v>
      </c>
      <c r="F95" s="182"/>
      <c r="G95" s="182"/>
      <c r="H95" s="182"/>
      <c r="I95" s="182"/>
      <c r="J95" s="48">
        <f t="shared" si="4"/>
        <v>0</v>
      </c>
    </row>
    <row r="96" spans="1:10" s="17" customFormat="1" ht="19.5" customHeight="1">
      <c r="A96" s="71" t="s">
        <v>330</v>
      </c>
      <c r="B96" s="76" t="s">
        <v>160</v>
      </c>
      <c r="C96" s="37">
        <f>Planilha!E96</f>
        <v>0</v>
      </c>
      <c r="D96" s="37">
        <f>Planilha!F96</f>
        <v>0</v>
      </c>
      <c r="E96" s="37">
        <f>(D96+C96)*Planilha!D96*(1+Planilha!H96)</f>
        <v>0</v>
      </c>
      <c r="F96" s="182"/>
      <c r="G96" s="182"/>
      <c r="H96" s="182"/>
      <c r="I96" s="182"/>
      <c r="J96" s="48">
        <f t="shared" si="4"/>
        <v>0</v>
      </c>
    </row>
    <row r="97" spans="1:10" s="17" customFormat="1" ht="19.5" customHeight="1">
      <c r="A97" s="71" t="s">
        <v>331</v>
      </c>
      <c r="B97" s="76" t="s">
        <v>161</v>
      </c>
      <c r="C97" s="37">
        <f>Planilha!E97</f>
        <v>0</v>
      </c>
      <c r="D97" s="37">
        <f>Planilha!F97</f>
        <v>0</v>
      </c>
      <c r="E97" s="37">
        <f>(D97+C97)*Planilha!D97*(1+Planilha!H97)</f>
        <v>0</v>
      </c>
      <c r="F97" s="182"/>
      <c r="G97" s="182"/>
      <c r="H97" s="182"/>
      <c r="I97" s="182"/>
      <c r="J97" s="48">
        <f t="shared" si="4"/>
        <v>0</v>
      </c>
    </row>
    <row r="98" spans="1:10" s="17" customFormat="1" ht="19.5" customHeight="1">
      <c r="A98" s="71"/>
      <c r="B98" s="88" t="s">
        <v>201</v>
      </c>
      <c r="C98" s="77"/>
      <c r="D98" s="77"/>
      <c r="E98" s="37"/>
      <c r="F98" s="182"/>
      <c r="G98" s="182"/>
      <c r="H98" s="182"/>
      <c r="I98" s="182"/>
      <c r="J98" s="48"/>
    </row>
    <row r="99" spans="1:10" s="17" customFormat="1" ht="19.5" customHeight="1">
      <c r="A99" s="71" t="s">
        <v>332</v>
      </c>
      <c r="B99" s="9" t="s">
        <v>293</v>
      </c>
      <c r="C99" s="37">
        <f>Planilha!E99</f>
        <v>0</v>
      </c>
      <c r="D99" s="37">
        <f>Planilha!F99</f>
        <v>0</v>
      </c>
      <c r="E99" s="37">
        <f>(D99+C99)*Planilha!D99*(1+Planilha!H99)</f>
        <v>0</v>
      </c>
      <c r="F99" s="182"/>
      <c r="G99" s="182"/>
      <c r="H99" s="182"/>
      <c r="I99" s="182"/>
      <c r="J99" s="48">
        <f aca="true" t="shared" si="5" ref="J99:J120">H99+G99+F99+I99</f>
        <v>0</v>
      </c>
    </row>
    <row r="100" spans="1:10" s="17" customFormat="1" ht="19.5" customHeight="1">
      <c r="A100" s="71" t="s">
        <v>333</v>
      </c>
      <c r="B100" s="9" t="s">
        <v>294</v>
      </c>
      <c r="C100" s="37">
        <f>Planilha!E100</f>
        <v>0</v>
      </c>
      <c r="D100" s="37">
        <f>Planilha!F100</f>
        <v>0</v>
      </c>
      <c r="E100" s="37">
        <f>(D100+C100)*Planilha!D100*(1+Planilha!H100)</f>
        <v>0</v>
      </c>
      <c r="F100" s="182"/>
      <c r="G100" s="182"/>
      <c r="H100" s="182"/>
      <c r="I100" s="182"/>
      <c r="J100" s="48">
        <f t="shared" si="5"/>
        <v>0</v>
      </c>
    </row>
    <row r="101" spans="1:10" s="17" customFormat="1" ht="19.5" customHeight="1">
      <c r="A101" s="71" t="s">
        <v>334</v>
      </c>
      <c r="B101" s="9" t="s">
        <v>295</v>
      </c>
      <c r="C101" s="37">
        <f>Planilha!E101</f>
        <v>0</v>
      </c>
      <c r="D101" s="37">
        <f>Planilha!F101</f>
        <v>0</v>
      </c>
      <c r="E101" s="37">
        <f>(D101+C101)*Planilha!D101*(1+Planilha!H101)</f>
        <v>0</v>
      </c>
      <c r="F101" s="182"/>
      <c r="G101" s="182"/>
      <c r="H101" s="182"/>
      <c r="I101" s="182"/>
      <c r="J101" s="48">
        <f t="shared" si="5"/>
        <v>0</v>
      </c>
    </row>
    <row r="102" spans="1:10" s="17" customFormat="1" ht="19.5" customHeight="1">
      <c r="A102" s="71" t="s">
        <v>335</v>
      </c>
      <c r="B102" s="9" t="s">
        <v>296</v>
      </c>
      <c r="C102" s="37">
        <f>Planilha!E102</f>
        <v>0</v>
      </c>
      <c r="D102" s="37">
        <f>Planilha!F102</f>
        <v>0</v>
      </c>
      <c r="E102" s="37">
        <f>(D102+C102)*Planilha!D102*(1+Planilha!H102)</f>
        <v>0</v>
      </c>
      <c r="F102" s="182"/>
      <c r="G102" s="182"/>
      <c r="H102" s="182"/>
      <c r="I102" s="182"/>
      <c r="J102" s="48">
        <f t="shared" si="5"/>
        <v>0</v>
      </c>
    </row>
    <row r="103" spans="1:10" s="17" customFormat="1" ht="19.5" customHeight="1">
      <c r="A103" s="71" t="s">
        <v>336</v>
      </c>
      <c r="B103" s="106" t="s">
        <v>280</v>
      </c>
      <c r="C103" s="37">
        <f>Planilha!E103</f>
        <v>0</v>
      </c>
      <c r="D103" s="37">
        <f>Planilha!F103</f>
        <v>0</v>
      </c>
      <c r="E103" s="37">
        <f>(D103+C103)*Planilha!D103*(1+Planilha!H103)</f>
        <v>0</v>
      </c>
      <c r="F103" s="182"/>
      <c r="G103" s="182"/>
      <c r="H103" s="182"/>
      <c r="I103" s="182"/>
      <c r="J103" s="48">
        <f t="shared" si="5"/>
        <v>0</v>
      </c>
    </row>
    <row r="104" spans="1:10" s="17" customFormat="1" ht="19.5" customHeight="1">
      <c r="A104" s="71" t="s">
        <v>337</v>
      </c>
      <c r="B104" s="106" t="s">
        <v>290</v>
      </c>
      <c r="C104" s="37">
        <f>Planilha!E104</f>
        <v>0</v>
      </c>
      <c r="D104" s="37">
        <f>Planilha!F104</f>
        <v>0</v>
      </c>
      <c r="E104" s="37">
        <f>(D104+C104)*Planilha!D104*(1+Planilha!H104)</f>
        <v>0</v>
      </c>
      <c r="F104" s="182"/>
      <c r="G104" s="182"/>
      <c r="H104" s="182"/>
      <c r="I104" s="182"/>
      <c r="J104" s="48">
        <f t="shared" si="5"/>
        <v>0</v>
      </c>
    </row>
    <row r="105" spans="1:10" s="17" customFormat="1" ht="19.5" customHeight="1">
      <c r="A105" s="71" t="s">
        <v>338</v>
      </c>
      <c r="B105" s="106" t="s">
        <v>291</v>
      </c>
      <c r="C105" s="37">
        <f>Planilha!E105</f>
        <v>0</v>
      </c>
      <c r="D105" s="37">
        <f>Planilha!F105</f>
        <v>0</v>
      </c>
      <c r="E105" s="37">
        <f>(D105+C105)*Planilha!D105*(1+Planilha!H105)</f>
        <v>0</v>
      </c>
      <c r="F105" s="182"/>
      <c r="G105" s="182"/>
      <c r="H105" s="182"/>
      <c r="I105" s="182"/>
      <c r="J105" s="48">
        <f t="shared" si="5"/>
        <v>0</v>
      </c>
    </row>
    <row r="106" spans="1:10" s="17" customFormat="1" ht="19.5" customHeight="1">
      <c r="A106" s="71" t="s">
        <v>339</v>
      </c>
      <c r="B106" s="106" t="s">
        <v>292</v>
      </c>
      <c r="C106" s="37">
        <f>Planilha!E106</f>
        <v>0</v>
      </c>
      <c r="D106" s="37">
        <f>Planilha!F106</f>
        <v>0</v>
      </c>
      <c r="E106" s="37">
        <f>(D106+C106)*Planilha!D106*(1+Planilha!H106)</f>
        <v>0</v>
      </c>
      <c r="F106" s="182"/>
      <c r="G106" s="182"/>
      <c r="H106" s="182"/>
      <c r="I106" s="182"/>
      <c r="J106" s="48">
        <f t="shared" si="5"/>
        <v>0</v>
      </c>
    </row>
    <row r="107" spans="1:10" s="17" customFormat="1" ht="19.5" customHeight="1">
      <c r="A107" s="71" t="s">
        <v>340</v>
      </c>
      <c r="B107" s="106" t="s">
        <v>281</v>
      </c>
      <c r="C107" s="37">
        <f>Planilha!E107</f>
        <v>0</v>
      </c>
      <c r="D107" s="37">
        <f>Planilha!F107</f>
        <v>0</v>
      </c>
      <c r="E107" s="37">
        <f>(D107+C107)*Planilha!D107*(1+Planilha!H107)</f>
        <v>0</v>
      </c>
      <c r="F107" s="182"/>
      <c r="G107" s="182"/>
      <c r="H107" s="182"/>
      <c r="I107" s="182"/>
      <c r="J107" s="48">
        <f t="shared" si="5"/>
        <v>0</v>
      </c>
    </row>
    <row r="108" spans="1:10" s="17" customFormat="1" ht="19.5" customHeight="1">
      <c r="A108" s="71" t="s">
        <v>341</v>
      </c>
      <c r="B108" s="106" t="s">
        <v>282</v>
      </c>
      <c r="C108" s="37">
        <f>Planilha!E108</f>
        <v>0</v>
      </c>
      <c r="D108" s="37">
        <f>Planilha!F108</f>
        <v>0</v>
      </c>
      <c r="E108" s="37">
        <f>(D108+C108)*Planilha!D108*(1+Planilha!H108)</f>
        <v>0</v>
      </c>
      <c r="F108" s="182"/>
      <c r="G108" s="182"/>
      <c r="H108" s="182"/>
      <c r="I108" s="182"/>
      <c r="J108" s="48">
        <f t="shared" si="5"/>
        <v>0</v>
      </c>
    </row>
    <row r="109" spans="1:10" s="17" customFormat="1" ht="19.5" customHeight="1">
      <c r="A109" s="71" t="s">
        <v>342</v>
      </c>
      <c r="B109" s="106" t="s">
        <v>283</v>
      </c>
      <c r="C109" s="37">
        <f>Planilha!E109</f>
        <v>0</v>
      </c>
      <c r="D109" s="37">
        <f>Planilha!F109</f>
        <v>0</v>
      </c>
      <c r="E109" s="37">
        <f>(D109+C109)*Planilha!D109*(1+Planilha!H109)</f>
        <v>0</v>
      </c>
      <c r="F109" s="182"/>
      <c r="G109" s="182"/>
      <c r="H109" s="182"/>
      <c r="I109" s="182"/>
      <c r="J109" s="48">
        <f t="shared" si="5"/>
        <v>0</v>
      </c>
    </row>
    <row r="110" spans="1:10" s="17" customFormat="1" ht="19.5" customHeight="1">
      <c r="A110" s="71" t="s">
        <v>343</v>
      </c>
      <c r="B110" s="106" t="s">
        <v>284</v>
      </c>
      <c r="C110" s="37">
        <f>Planilha!E110</f>
        <v>0</v>
      </c>
      <c r="D110" s="37">
        <f>Planilha!F110</f>
        <v>0</v>
      </c>
      <c r="E110" s="37">
        <f>(D110+C110)*Planilha!D110*(1+Planilha!H110)</f>
        <v>0</v>
      </c>
      <c r="F110" s="182"/>
      <c r="G110" s="182"/>
      <c r="H110" s="182"/>
      <c r="I110" s="182"/>
      <c r="J110" s="48">
        <f t="shared" si="5"/>
        <v>0</v>
      </c>
    </row>
    <row r="111" spans="1:10" s="17" customFormat="1" ht="19.5" customHeight="1">
      <c r="A111" s="71" t="s">
        <v>344</v>
      </c>
      <c r="B111" s="106" t="s">
        <v>285</v>
      </c>
      <c r="C111" s="37">
        <f>Planilha!E111</f>
        <v>0</v>
      </c>
      <c r="D111" s="37">
        <f>Planilha!F111</f>
        <v>0</v>
      </c>
      <c r="E111" s="37">
        <f>(D111+C111)*Planilha!D111*(1+Planilha!H111)</f>
        <v>0</v>
      </c>
      <c r="F111" s="182"/>
      <c r="G111" s="182"/>
      <c r="H111" s="182"/>
      <c r="I111" s="182"/>
      <c r="J111" s="48">
        <f t="shared" si="5"/>
        <v>0</v>
      </c>
    </row>
    <row r="112" spans="1:10" s="17" customFormat="1" ht="19.5" customHeight="1">
      <c r="A112" s="71" t="s">
        <v>345</v>
      </c>
      <c r="B112" s="106" t="s">
        <v>286</v>
      </c>
      <c r="C112" s="37">
        <f>Planilha!E112</f>
        <v>0</v>
      </c>
      <c r="D112" s="37">
        <f>Planilha!F112</f>
        <v>0</v>
      </c>
      <c r="E112" s="37">
        <f>(D112+C112)*Planilha!D112*(1+Planilha!H112)</f>
        <v>0</v>
      </c>
      <c r="F112" s="182"/>
      <c r="G112" s="182"/>
      <c r="H112" s="182"/>
      <c r="I112" s="182"/>
      <c r="J112" s="48">
        <f t="shared" si="5"/>
        <v>0</v>
      </c>
    </row>
    <row r="113" spans="1:10" s="17" customFormat="1" ht="19.5" customHeight="1">
      <c r="A113" s="71" t="s">
        <v>346</v>
      </c>
      <c r="B113" s="106" t="s">
        <v>287</v>
      </c>
      <c r="C113" s="37">
        <f>Planilha!E113</f>
        <v>0</v>
      </c>
      <c r="D113" s="37">
        <f>Planilha!F113</f>
        <v>0</v>
      </c>
      <c r="E113" s="37">
        <f>(D113+C113)*Planilha!D113*(1+Planilha!H113)</f>
        <v>0</v>
      </c>
      <c r="F113" s="182"/>
      <c r="G113" s="182"/>
      <c r="H113" s="182"/>
      <c r="I113" s="182"/>
      <c r="J113" s="48">
        <f t="shared" si="5"/>
        <v>0</v>
      </c>
    </row>
    <row r="114" spans="1:10" s="17" customFormat="1" ht="19.5" customHeight="1">
      <c r="A114" s="71" t="s">
        <v>347</v>
      </c>
      <c r="B114" s="106" t="s">
        <v>288</v>
      </c>
      <c r="C114" s="37">
        <f>Planilha!E114</f>
        <v>0</v>
      </c>
      <c r="D114" s="37">
        <f>Planilha!F114</f>
        <v>0</v>
      </c>
      <c r="E114" s="37">
        <f>(D114+C114)*Planilha!D114*(1+Planilha!H114)</f>
        <v>0</v>
      </c>
      <c r="F114" s="182"/>
      <c r="G114" s="182"/>
      <c r="H114" s="182"/>
      <c r="I114" s="182"/>
      <c r="J114" s="48">
        <f t="shared" si="5"/>
        <v>0</v>
      </c>
    </row>
    <row r="115" spans="1:10" s="17" customFormat="1" ht="19.5" customHeight="1">
      <c r="A115" s="71" t="s">
        <v>348</v>
      </c>
      <c r="B115" s="106" t="s">
        <v>297</v>
      </c>
      <c r="C115" s="37">
        <f>Planilha!E115</f>
        <v>0</v>
      </c>
      <c r="D115" s="37">
        <f>Planilha!F115</f>
        <v>0</v>
      </c>
      <c r="E115" s="37">
        <f>(D115+C115)*Planilha!D115*(1+Planilha!H115)</f>
        <v>0</v>
      </c>
      <c r="F115" s="182"/>
      <c r="G115" s="182"/>
      <c r="H115" s="182"/>
      <c r="I115" s="182"/>
      <c r="J115" s="48">
        <f t="shared" si="5"/>
        <v>0</v>
      </c>
    </row>
    <row r="116" spans="1:10" s="17" customFormat="1" ht="19.5" customHeight="1">
      <c r="A116" s="71" t="s">
        <v>349</v>
      </c>
      <c r="B116" s="106" t="s">
        <v>289</v>
      </c>
      <c r="C116" s="37">
        <f>Planilha!E116</f>
        <v>0</v>
      </c>
      <c r="D116" s="37">
        <f>Planilha!F116</f>
        <v>0</v>
      </c>
      <c r="E116" s="37">
        <f>(D116+C116)*Planilha!D116*(1+Planilha!H116)</f>
        <v>0</v>
      </c>
      <c r="F116" s="182"/>
      <c r="G116" s="182"/>
      <c r="H116" s="182"/>
      <c r="I116" s="182"/>
      <c r="J116" s="48">
        <f t="shared" si="5"/>
        <v>0</v>
      </c>
    </row>
    <row r="117" spans="1:10" s="17" customFormat="1" ht="19.5" customHeight="1">
      <c r="A117" s="71" t="s">
        <v>350</v>
      </c>
      <c r="B117" s="106" t="s">
        <v>298</v>
      </c>
      <c r="C117" s="37">
        <f>Planilha!E117</f>
        <v>0</v>
      </c>
      <c r="D117" s="37">
        <f>Planilha!F117</f>
        <v>0</v>
      </c>
      <c r="E117" s="37">
        <f>(D117+C117)*Planilha!D117*(1+Planilha!H117)</f>
        <v>0</v>
      </c>
      <c r="F117" s="182"/>
      <c r="G117" s="182"/>
      <c r="H117" s="182"/>
      <c r="I117" s="182"/>
      <c r="J117" s="48">
        <f t="shared" si="5"/>
        <v>0</v>
      </c>
    </row>
    <row r="118" spans="1:10" s="17" customFormat="1" ht="19.5" customHeight="1">
      <c r="A118" s="71" t="s">
        <v>351</v>
      </c>
      <c r="B118" s="106" t="s">
        <v>299</v>
      </c>
      <c r="C118" s="37">
        <f>Planilha!E118</f>
        <v>0</v>
      </c>
      <c r="D118" s="37">
        <f>Planilha!F118</f>
        <v>0</v>
      </c>
      <c r="E118" s="37">
        <f>(D118+C118)*Planilha!D118*(1+Planilha!H118)</f>
        <v>0</v>
      </c>
      <c r="F118" s="192"/>
      <c r="G118" s="192"/>
      <c r="H118" s="182"/>
      <c r="I118" s="182"/>
      <c r="J118" s="48">
        <f t="shared" si="5"/>
        <v>0</v>
      </c>
    </row>
    <row r="119" spans="1:10" s="17" customFormat="1" ht="19.5" customHeight="1">
      <c r="A119" s="71" t="s">
        <v>352</v>
      </c>
      <c r="B119" s="106" t="s">
        <v>300</v>
      </c>
      <c r="C119" s="37">
        <f>Planilha!E119</f>
        <v>0</v>
      </c>
      <c r="D119" s="37">
        <f>Planilha!F119</f>
        <v>0</v>
      </c>
      <c r="E119" s="37">
        <f>(D119+C119)*Planilha!D119*(1+Planilha!H119)</f>
        <v>0</v>
      </c>
      <c r="F119" s="182"/>
      <c r="G119" s="182"/>
      <c r="H119" s="182"/>
      <c r="I119" s="182"/>
      <c r="J119" s="48">
        <f t="shared" si="5"/>
        <v>0</v>
      </c>
    </row>
    <row r="120" spans="1:10" s="17" customFormat="1" ht="19.5" customHeight="1">
      <c r="A120" s="71" t="s">
        <v>353</v>
      </c>
      <c r="B120" s="106" t="s">
        <v>301</v>
      </c>
      <c r="C120" s="37">
        <f>Planilha!E120</f>
        <v>0</v>
      </c>
      <c r="D120" s="37">
        <f>Planilha!F120</f>
        <v>0</v>
      </c>
      <c r="E120" s="37">
        <f>(D120+C120)*Planilha!D120*(1+Planilha!H120)</f>
        <v>0</v>
      </c>
      <c r="F120" s="182"/>
      <c r="G120" s="182"/>
      <c r="H120" s="182"/>
      <c r="I120" s="182"/>
      <c r="J120" s="48">
        <f t="shared" si="5"/>
        <v>0</v>
      </c>
    </row>
    <row r="121" spans="1:10" s="17" customFormat="1" ht="19.5" customHeight="1">
      <c r="A121" s="71"/>
      <c r="B121" s="88" t="s">
        <v>68</v>
      </c>
      <c r="C121" s="77"/>
      <c r="D121" s="77"/>
      <c r="E121" s="37"/>
      <c r="F121" s="182"/>
      <c r="G121" s="182"/>
      <c r="H121" s="182"/>
      <c r="I121" s="182"/>
      <c r="J121" s="48"/>
    </row>
    <row r="122" spans="1:10" s="17" customFormat="1" ht="19.5" customHeight="1">
      <c r="A122" s="71" t="s">
        <v>354</v>
      </c>
      <c r="B122" s="106" t="s">
        <v>205</v>
      </c>
      <c r="C122" s="37">
        <f>Planilha!E122</f>
        <v>0</v>
      </c>
      <c r="D122" s="37">
        <f>Planilha!F122</f>
        <v>0</v>
      </c>
      <c r="E122" s="37">
        <f>(D122+C122)*Planilha!D122*(1+Planilha!H122)</f>
        <v>0</v>
      </c>
      <c r="F122" s="182"/>
      <c r="G122" s="182"/>
      <c r="H122" s="182"/>
      <c r="I122" s="182"/>
      <c r="J122" s="48">
        <f aca="true" t="shared" si="6" ref="J122:J146">H122+G122+F122+I122</f>
        <v>0</v>
      </c>
    </row>
    <row r="123" spans="1:10" s="17" customFormat="1" ht="19.5" customHeight="1">
      <c r="A123" s="71" t="s">
        <v>355</v>
      </c>
      <c r="B123" s="106" t="s">
        <v>206</v>
      </c>
      <c r="C123" s="37">
        <f>Planilha!E123</f>
        <v>0</v>
      </c>
      <c r="D123" s="37">
        <f>Planilha!F123</f>
        <v>0</v>
      </c>
      <c r="E123" s="37">
        <f>(D123+C123)*Planilha!D123*(1+Planilha!H123)</f>
        <v>0</v>
      </c>
      <c r="F123" s="182"/>
      <c r="G123" s="182"/>
      <c r="H123" s="182"/>
      <c r="I123" s="182"/>
      <c r="J123" s="48">
        <f t="shared" si="6"/>
        <v>0</v>
      </c>
    </row>
    <row r="124" spans="1:10" s="17" customFormat="1" ht="19.5" customHeight="1">
      <c r="A124" s="71" t="s">
        <v>356</v>
      </c>
      <c r="B124" s="106" t="s">
        <v>208</v>
      </c>
      <c r="C124" s="37">
        <f>Planilha!E124</f>
        <v>0</v>
      </c>
      <c r="D124" s="37">
        <f>Planilha!F124</f>
        <v>0</v>
      </c>
      <c r="E124" s="37">
        <f>(D124+C124)*Planilha!D124*(1+Planilha!H124)</f>
        <v>0</v>
      </c>
      <c r="F124" s="182"/>
      <c r="G124" s="182"/>
      <c r="H124" s="182"/>
      <c r="I124" s="182"/>
      <c r="J124" s="48">
        <f t="shared" si="6"/>
        <v>0</v>
      </c>
    </row>
    <row r="125" spans="1:10" s="17" customFormat="1" ht="19.5" customHeight="1">
      <c r="A125" s="71" t="s">
        <v>357</v>
      </c>
      <c r="B125" s="106" t="s">
        <v>207</v>
      </c>
      <c r="C125" s="37">
        <f>Planilha!E125</f>
        <v>0</v>
      </c>
      <c r="D125" s="37">
        <f>Planilha!F125</f>
        <v>0</v>
      </c>
      <c r="E125" s="37">
        <f>(D125+C125)*Planilha!D125*(1+Planilha!H125)</f>
        <v>0</v>
      </c>
      <c r="F125" s="182"/>
      <c r="G125" s="182"/>
      <c r="H125" s="182"/>
      <c r="I125" s="182"/>
      <c r="J125" s="48">
        <f t="shared" si="6"/>
        <v>0</v>
      </c>
    </row>
    <row r="126" spans="1:10" s="17" customFormat="1" ht="19.5" customHeight="1">
      <c r="A126" s="71" t="s">
        <v>358</v>
      </c>
      <c r="B126" s="106" t="s">
        <v>217</v>
      </c>
      <c r="C126" s="37">
        <f>Planilha!E126</f>
        <v>0</v>
      </c>
      <c r="D126" s="37">
        <f>Planilha!F126</f>
        <v>0</v>
      </c>
      <c r="E126" s="37">
        <f>(D126+C126)*Planilha!D126*(1+Planilha!H126)</f>
        <v>0</v>
      </c>
      <c r="F126" s="182"/>
      <c r="G126" s="182"/>
      <c r="H126" s="182"/>
      <c r="I126" s="182"/>
      <c r="J126" s="48">
        <f t="shared" si="6"/>
        <v>0</v>
      </c>
    </row>
    <row r="127" spans="1:10" s="17" customFormat="1" ht="19.5" customHeight="1">
      <c r="A127" s="71" t="s">
        <v>359</v>
      </c>
      <c r="B127" s="106" t="s">
        <v>216</v>
      </c>
      <c r="C127" s="37">
        <f>Planilha!E127</f>
        <v>0</v>
      </c>
      <c r="D127" s="37">
        <f>Planilha!F127</f>
        <v>0</v>
      </c>
      <c r="E127" s="37">
        <f>(D127+C127)*Planilha!D127*(1+Planilha!H127)</f>
        <v>0</v>
      </c>
      <c r="F127" s="182"/>
      <c r="G127" s="182"/>
      <c r="H127" s="182"/>
      <c r="I127" s="182"/>
      <c r="J127" s="48">
        <f t="shared" si="6"/>
        <v>0</v>
      </c>
    </row>
    <row r="128" spans="1:10" s="17" customFormat="1" ht="19.5" customHeight="1">
      <c r="A128" s="71" t="s">
        <v>360</v>
      </c>
      <c r="B128" s="76" t="s">
        <v>69</v>
      </c>
      <c r="C128" s="37">
        <f>Planilha!E128</f>
        <v>0</v>
      </c>
      <c r="D128" s="37">
        <f>Planilha!F128</f>
        <v>0</v>
      </c>
      <c r="E128" s="37">
        <f>(D128+C128)*Planilha!D128*(1+Planilha!H128)</f>
        <v>0</v>
      </c>
      <c r="F128" s="182"/>
      <c r="G128" s="182"/>
      <c r="H128" s="182"/>
      <c r="I128" s="182"/>
      <c r="J128" s="48">
        <f t="shared" si="6"/>
        <v>0</v>
      </c>
    </row>
    <row r="129" spans="1:10" s="17" customFormat="1" ht="19.5" customHeight="1">
      <c r="A129" s="71" t="s">
        <v>361</v>
      </c>
      <c r="B129" s="106" t="s">
        <v>228</v>
      </c>
      <c r="C129" s="37">
        <f>Planilha!E129</f>
        <v>0</v>
      </c>
      <c r="D129" s="37">
        <f>Planilha!F129</f>
        <v>0</v>
      </c>
      <c r="E129" s="37">
        <f>(D129+C129)*Planilha!D129*(1+Planilha!H129)</f>
        <v>0</v>
      </c>
      <c r="F129" s="182"/>
      <c r="G129" s="182"/>
      <c r="H129" s="182"/>
      <c r="I129" s="182"/>
      <c r="J129" s="48">
        <f t="shared" si="6"/>
        <v>0</v>
      </c>
    </row>
    <row r="130" spans="1:10" s="17" customFormat="1" ht="19.5" customHeight="1">
      <c r="A130" s="71" t="s">
        <v>362</v>
      </c>
      <c r="B130" s="106" t="s">
        <v>229</v>
      </c>
      <c r="C130" s="37">
        <f>Planilha!E130</f>
        <v>0</v>
      </c>
      <c r="D130" s="37">
        <f>Planilha!F130</f>
        <v>0</v>
      </c>
      <c r="E130" s="37">
        <f>(D130+C130)*Planilha!D130*(1+Planilha!H130)</f>
        <v>0</v>
      </c>
      <c r="F130" s="182"/>
      <c r="G130" s="182"/>
      <c r="H130" s="182"/>
      <c r="I130" s="182"/>
      <c r="J130" s="48">
        <f t="shared" si="6"/>
        <v>0</v>
      </c>
    </row>
    <row r="131" spans="1:10" s="17" customFormat="1" ht="19.5" customHeight="1">
      <c r="A131" s="71" t="s">
        <v>363</v>
      </c>
      <c r="B131" s="106" t="s">
        <v>230</v>
      </c>
      <c r="C131" s="37">
        <f>Planilha!E131</f>
        <v>0</v>
      </c>
      <c r="D131" s="37">
        <f>Planilha!F131</f>
        <v>0</v>
      </c>
      <c r="E131" s="37">
        <f>(D131+C131)*Planilha!D131*(1+Planilha!H131)</f>
        <v>0</v>
      </c>
      <c r="F131" s="182"/>
      <c r="G131" s="182"/>
      <c r="H131" s="182"/>
      <c r="I131" s="182"/>
      <c r="J131" s="48">
        <f t="shared" si="6"/>
        <v>0</v>
      </c>
    </row>
    <row r="132" spans="1:10" s="17" customFormat="1" ht="19.5" customHeight="1">
      <c r="A132" s="71" t="s">
        <v>364</v>
      </c>
      <c r="B132" s="106" t="s">
        <v>231</v>
      </c>
      <c r="C132" s="37">
        <f>Planilha!E132</f>
        <v>0</v>
      </c>
      <c r="D132" s="37">
        <f>Planilha!F132</f>
        <v>0</v>
      </c>
      <c r="E132" s="37">
        <f>(D132+C132)*Planilha!D132*(1+Planilha!H132)</f>
        <v>0</v>
      </c>
      <c r="F132" s="182"/>
      <c r="G132" s="182"/>
      <c r="H132" s="182"/>
      <c r="I132" s="182"/>
      <c r="J132" s="48">
        <f t="shared" si="6"/>
        <v>0</v>
      </c>
    </row>
    <row r="133" spans="1:10" s="17" customFormat="1" ht="19.5" customHeight="1">
      <c r="A133" s="71" t="s">
        <v>365</v>
      </c>
      <c r="B133" s="106" t="s">
        <v>232</v>
      </c>
      <c r="C133" s="37">
        <f>Planilha!E133</f>
        <v>0</v>
      </c>
      <c r="D133" s="37">
        <f>Planilha!F133</f>
        <v>0</v>
      </c>
      <c r="E133" s="37">
        <f>(D133+C133)*Planilha!D133*(1+Planilha!H133)</f>
        <v>0</v>
      </c>
      <c r="F133" s="182"/>
      <c r="G133" s="182"/>
      <c r="H133" s="182"/>
      <c r="I133" s="182"/>
      <c r="J133" s="48">
        <f t="shared" si="6"/>
        <v>0</v>
      </c>
    </row>
    <row r="134" spans="1:10" s="17" customFormat="1" ht="19.5" customHeight="1">
      <c r="A134" s="71" t="s">
        <v>366</v>
      </c>
      <c r="B134" s="76" t="s">
        <v>162</v>
      </c>
      <c r="C134" s="37">
        <f>Planilha!E134</f>
        <v>0</v>
      </c>
      <c r="D134" s="37">
        <f>Planilha!F134</f>
        <v>0</v>
      </c>
      <c r="E134" s="37">
        <f>(D134+C134)*Planilha!D134*(1+Planilha!H134)</f>
        <v>0</v>
      </c>
      <c r="F134" s="182"/>
      <c r="G134" s="182"/>
      <c r="H134" s="182"/>
      <c r="I134" s="182"/>
      <c r="J134" s="48">
        <f t="shared" si="6"/>
        <v>0</v>
      </c>
    </row>
    <row r="135" spans="1:10" s="17" customFormat="1" ht="19.5" customHeight="1">
      <c r="A135" s="71" t="s">
        <v>367</v>
      </c>
      <c r="B135" s="106" t="s">
        <v>209</v>
      </c>
      <c r="C135" s="37">
        <f>Planilha!E135</f>
        <v>0</v>
      </c>
      <c r="D135" s="37">
        <f>Planilha!F135</f>
        <v>0</v>
      </c>
      <c r="E135" s="37">
        <f>(D135+C135)*Planilha!D135*(1+Planilha!H135)</f>
        <v>0</v>
      </c>
      <c r="F135" s="182"/>
      <c r="G135" s="182"/>
      <c r="H135" s="182"/>
      <c r="I135" s="182"/>
      <c r="J135" s="48">
        <f t="shared" si="6"/>
        <v>0</v>
      </c>
    </row>
    <row r="136" spans="1:10" s="17" customFormat="1" ht="19.5" customHeight="1">
      <c r="A136" s="71" t="s">
        <v>368</v>
      </c>
      <c r="B136" s="106" t="s">
        <v>210</v>
      </c>
      <c r="C136" s="37">
        <f>Planilha!E136</f>
        <v>0</v>
      </c>
      <c r="D136" s="37">
        <f>Planilha!F136</f>
        <v>0</v>
      </c>
      <c r="E136" s="37">
        <f>(D136+C136)*Planilha!D136*(1+Planilha!H136)</f>
        <v>0</v>
      </c>
      <c r="F136" s="182"/>
      <c r="G136" s="182"/>
      <c r="H136" s="182"/>
      <c r="I136" s="182"/>
      <c r="J136" s="48">
        <f t="shared" si="6"/>
        <v>0</v>
      </c>
    </row>
    <row r="137" spans="1:10" s="17" customFormat="1" ht="19.5" customHeight="1">
      <c r="A137" s="71" t="s">
        <v>369</v>
      </c>
      <c r="B137" s="106" t="s">
        <v>211</v>
      </c>
      <c r="C137" s="37">
        <f>Planilha!E137</f>
        <v>0</v>
      </c>
      <c r="D137" s="37">
        <f>Planilha!F137</f>
        <v>0</v>
      </c>
      <c r="E137" s="37">
        <f>(D137+C137)*Planilha!D137*(1+Planilha!H137)</f>
        <v>0</v>
      </c>
      <c r="F137" s="182"/>
      <c r="G137" s="182"/>
      <c r="H137" s="182"/>
      <c r="I137" s="182"/>
      <c r="J137" s="48">
        <f t="shared" si="6"/>
        <v>0</v>
      </c>
    </row>
    <row r="138" spans="1:10" s="17" customFormat="1" ht="19.5" customHeight="1">
      <c r="A138" s="71" t="s">
        <v>370</v>
      </c>
      <c r="B138" s="106" t="s">
        <v>212</v>
      </c>
      <c r="C138" s="37">
        <f>Planilha!E138</f>
        <v>0</v>
      </c>
      <c r="D138" s="37">
        <f>Planilha!F138</f>
        <v>0</v>
      </c>
      <c r="E138" s="37">
        <f>(D138+C138)*Planilha!D138*(1+Planilha!H138)</f>
        <v>0</v>
      </c>
      <c r="F138" s="182"/>
      <c r="G138" s="182"/>
      <c r="H138" s="182"/>
      <c r="I138" s="182"/>
      <c r="J138" s="48">
        <f t="shared" si="6"/>
        <v>0</v>
      </c>
    </row>
    <row r="139" spans="1:10" s="17" customFormat="1" ht="19.5" customHeight="1">
      <c r="A139" s="71" t="s">
        <v>371</v>
      </c>
      <c r="B139" s="106" t="s">
        <v>213</v>
      </c>
      <c r="C139" s="37">
        <f>Planilha!E139</f>
        <v>0</v>
      </c>
      <c r="D139" s="37">
        <f>Planilha!F139</f>
        <v>0</v>
      </c>
      <c r="E139" s="37">
        <f>(D139+C139)*Planilha!D139*(1+Planilha!H139)</f>
        <v>0</v>
      </c>
      <c r="F139" s="182"/>
      <c r="G139" s="182"/>
      <c r="H139" s="182"/>
      <c r="I139" s="182"/>
      <c r="J139" s="48">
        <f t="shared" si="6"/>
        <v>0</v>
      </c>
    </row>
    <row r="140" spans="1:10" s="17" customFormat="1" ht="19.5" customHeight="1">
      <c r="A140" s="71" t="s">
        <v>372</v>
      </c>
      <c r="B140" s="106" t="s">
        <v>302</v>
      </c>
      <c r="C140" s="37">
        <f>Planilha!E140</f>
        <v>0</v>
      </c>
      <c r="D140" s="37">
        <f>Planilha!F140</f>
        <v>0</v>
      </c>
      <c r="E140" s="37">
        <f>(D140+C140)*Planilha!D140*(1+Planilha!H140)</f>
        <v>0</v>
      </c>
      <c r="F140" s="182"/>
      <c r="G140" s="182"/>
      <c r="H140" s="182"/>
      <c r="I140" s="182"/>
      <c r="J140" s="48">
        <f t="shared" si="6"/>
        <v>0</v>
      </c>
    </row>
    <row r="141" spans="1:10" s="17" customFormat="1" ht="19.5" customHeight="1">
      <c r="A141" s="71" t="s">
        <v>373</v>
      </c>
      <c r="B141" s="76" t="s">
        <v>70</v>
      </c>
      <c r="C141" s="37">
        <f>Planilha!E141</f>
        <v>0</v>
      </c>
      <c r="D141" s="37">
        <f>Planilha!F141</f>
        <v>0</v>
      </c>
      <c r="E141" s="37">
        <f>(D141+C141)*Planilha!D141*(1+Planilha!H141)</f>
        <v>0</v>
      </c>
      <c r="F141" s="182"/>
      <c r="G141" s="182"/>
      <c r="H141" s="182"/>
      <c r="I141" s="182"/>
      <c r="J141" s="48">
        <f t="shared" si="6"/>
        <v>0</v>
      </c>
    </row>
    <row r="142" spans="1:10" s="17" customFormat="1" ht="19.5" customHeight="1">
      <c r="A142" s="71" t="s">
        <v>374</v>
      </c>
      <c r="B142" s="76" t="s">
        <v>71</v>
      </c>
      <c r="C142" s="37">
        <f>Planilha!E142</f>
        <v>0</v>
      </c>
      <c r="D142" s="37">
        <f>Planilha!F142</f>
        <v>0</v>
      </c>
      <c r="E142" s="37">
        <f>(D142+C142)*Planilha!D142*(1+Planilha!H142)</f>
        <v>0</v>
      </c>
      <c r="F142" s="182"/>
      <c r="G142" s="182"/>
      <c r="H142" s="182"/>
      <c r="I142" s="182"/>
      <c r="J142" s="48">
        <f t="shared" si="6"/>
        <v>0</v>
      </c>
    </row>
    <row r="143" spans="1:10" s="17" customFormat="1" ht="19.5" customHeight="1">
      <c r="A143" s="71" t="s">
        <v>375</v>
      </c>
      <c r="B143" s="76" t="s">
        <v>72</v>
      </c>
      <c r="C143" s="37">
        <f>Planilha!E143</f>
        <v>0</v>
      </c>
      <c r="D143" s="37">
        <f>Planilha!F143</f>
        <v>0</v>
      </c>
      <c r="E143" s="37">
        <f>(D143+C143)*Planilha!D143*(1+Planilha!H143)</f>
        <v>0</v>
      </c>
      <c r="F143" s="182"/>
      <c r="G143" s="182"/>
      <c r="H143" s="182"/>
      <c r="I143" s="182"/>
      <c r="J143" s="48">
        <f t="shared" si="6"/>
        <v>0</v>
      </c>
    </row>
    <row r="144" spans="1:10" s="17" customFormat="1" ht="19.5" customHeight="1">
      <c r="A144" s="71" t="s">
        <v>376</v>
      </c>
      <c r="B144" s="106" t="s">
        <v>214</v>
      </c>
      <c r="C144" s="37">
        <f>Planilha!E144</f>
        <v>0</v>
      </c>
      <c r="D144" s="37">
        <f>Planilha!F144</f>
        <v>0</v>
      </c>
      <c r="E144" s="37">
        <f>(D144+C144)*Planilha!D144*(1+Planilha!H144)</f>
        <v>0</v>
      </c>
      <c r="F144" s="182"/>
      <c r="G144" s="182"/>
      <c r="H144" s="182"/>
      <c r="I144" s="182"/>
      <c r="J144" s="48">
        <f t="shared" si="6"/>
        <v>0</v>
      </c>
    </row>
    <row r="145" spans="1:10" s="17" customFormat="1" ht="19.5" customHeight="1">
      <c r="A145" s="71" t="s">
        <v>377</v>
      </c>
      <c r="B145" s="106" t="s">
        <v>215</v>
      </c>
      <c r="C145" s="37">
        <f>Planilha!E145</f>
        <v>0</v>
      </c>
      <c r="D145" s="37">
        <f>Planilha!F145</f>
        <v>0</v>
      </c>
      <c r="E145" s="37">
        <f>(D145+C145)*Planilha!D145*(1+Planilha!H145)</f>
        <v>0</v>
      </c>
      <c r="F145" s="182"/>
      <c r="G145" s="182"/>
      <c r="H145" s="182"/>
      <c r="I145" s="182"/>
      <c r="J145" s="48">
        <f t="shared" si="6"/>
        <v>0</v>
      </c>
    </row>
    <row r="146" spans="1:10" s="17" customFormat="1" ht="19.5" customHeight="1">
      <c r="A146" s="71" t="s">
        <v>378</v>
      </c>
      <c r="B146" s="76" t="s">
        <v>74</v>
      </c>
      <c r="C146" s="37">
        <f>Planilha!E146</f>
        <v>0</v>
      </c>
      <c r="D146" s="37">
        <f>Planilha!F146</f>
        <v>0</v>
      </c>
      <c r="E146" s="37">
        <f>(D146+C146)*Planilha!D146*(1+Planilha!H146)</f>
        <v>0</v>
      </c>
      <c r="F146" s="182"/>
      <c r="G146" s="182"/>
      <c r="H146" s="182"/>
      <c r="I146" s="182"/>
      <c r="J146" s="48">
        <f t="shared" si="6"/>
        <v>0</v>
      </c>
    </row>
    <row r="147" spans="1:10" s="17" customFormat="1" ht="19.5" customHeight="1">
      <c r="A147" s="71"/>
      <c r="B147" s="88" t="s">
        <v>75</v>
      </c>
      <c r="C147" s="77"/>
      <c r="D147" s="77"/>
      <c r="E147" s="37"/>
      <c r="F147" s="182"/>
      <c r="G147" s="182"/>
      <c r="H147" s="182"/>
      <c r="I147" s="182"/>
      <c r="J147" s="48"/>
    </row>
    <row r="148" spans="1:10" s="17" customFormat="1" ht="19.5" customHeight="1">
      <c r="A148" s="71" t="s">
        <v>379</v>
      </c>
      <c r="B148" s="106" t="s">
        <v>204</v>
      </c>
      <c r="C148" s="37">
        <f>Planilha!E148</f>
        <v>0</v>
      </c>
      <c r="D148" s="37">
        <f>Planilha!F148</f>
        <v>0</v>
      </c>
      <c r="E148" s="37">
        <f>(D148+C148)*Planilha!D148*(1+Planilha!H148)</f>
        <v>0</v>
      </c>
      <c r="F148" s="182"/>
      <c r="G148" s="182"/>
      <c r="H148" s="182"/>
      <c r="I148" s="182"/>
      <c r="J148" s="48">
        <f>H148+G148+F148+I148</f>
        <v>0</v>
      </c>
    </row>
    <row r="149" spans="1:10" s="17" customFormat="1" ht="19.5" customHeight="1">
      <c r="A149" s="71" t="s">
        <v>380</v>
      </c>
      <c r="B149" s="76" t="s">
        <v>76</v>
      </c>
      <c r="C149" s="37">
        <f>Planilha!E149</f>
        <v>0</v>
      </c>
      <c r="D149" s="37">
        <f>Planilha!F149</f>
        <v>0</v>
      </c>
      <c r="E149" s="37">
        <f>(D149+C149)*Planilha!D149*(1+Planilha!H149)</f>
        <v>0</v>
      </c>
      <c r="F149" s="182"/>
      <c r="G149" s="182"/>
      <c r="H149" s="182"/>
      <c r="I149" s="182"/>
      <c r="J149" s="48">
        <f>H149+G149+F149+I149</f>
        <v>0</v>
      </c>
    </row>
    <row r="150" spans="1:10" s="17" customFormat="1" ht="19.5" customHeight="1">
      <c r="A150" s="71" t="s">
        <v>381</v>
      </c>
      <c r="B150" s="76" t="s">
        <v>73</v>
      </c>
      <c r="C150" s="37">
        <f>Planilha!E150</f>
        <v>0</v>
      </c>
      <c r="D150" s="37">
        <f>Planilha!F150</f>
        <v>0</v>
      </c>
      <c r="E150" s="37">
        <f>(D150+C150)*Planilha!D150*(1+Planilha!H150)</f>
        <v>0</v>
      </c>
      <c r="F150" s="182"/>
      <c r="G150" s="182"/>
      <c r="H150" s="182"/>
      <c r="I150" s="182"/>
      <c r="J150" s="48">
        <f>H150+G150+F150+I150</f>
        <v>0</v>
      </c>
    </row>
    <row r="151" spans="1:10" s="17" customFormat="1" ht="19.5" customHeight="1">
      <c r="A151" s="71" t="s">
        <v>382</v>
      </c>
      <c r="B151" s="76" t="s">
        <v>74</v>
      </c>
      <c r="C151" s="37">
        <f>Planilha!E151</f>
        <v>0</v>
      </c>
      <c r="D151" s="37">
        <f>Planilha!F151</f>
        <v>0</v>
      </c>
      <c r="E151" s="37">
        <f>(D151+C151)*Planilha!D151*(1+Planilha!H151)</f>
        <v>0</v>
      </c>
      <c r="F151" s="182"/>
      <c r="G151" s="182"/>
      <c r="H151" s="182"/>
      <c r="I151" s="182"/>
      <c r="J151" s="48">
        <f>H151+G151+F151+I151</f>
        <v>0</v>
      </c>
    </row>
    <row r="152" spans="1:10" s="17" customFormat="1" ht="19.5" customHeight="1">
      <c r="A152" s="71"/>
      <c r="B152" s="88" t="s">
        <v>77</v>
      </c>
      <c r="C152" s="77"/>
      <c r="D152" s="77"/>
      <c r="E152" s="37"/>
      <c r="F152" s="182"/>
      <c r="G152" s="182"/>
      <c r="H152" s="182"/>
      <c r="I152" s="182"/>
      <c r="J152" s="48"/>
    </row>
    <row r="153" spans="1:10" s="17" customFormat="1" ht="19.5" customHeight="1">
      <c r="A153" s="71" t="s">
        <v>383</v>
      </c>
      <c r="B153" s="76" t="s">
        <v>78</v>
      </c>
      <c r="C153" s="37">
        <f>Planilha!E153</f>
        <v>0</v>
      </c>
      <c r="D153" s="37">
        <f>Planilha!F153</f>
        <v>0</v>
      </c>
      <c r="E153" s="37">
        <f>(D153+C153)*Planilha!D153*(1+Planilha!H153)</f>
        <v>0</v>
      </c>
      <c r="F153" s="182"/>
      <c r="G153" s="182"/>
      <c r="H153" s="182"/>
      <c r="I153" s="182"/>
      <c r="J153" s="48">
        <f aca="true" t="shared" si="7" ref="J153:J163">H153+G153+F153+I153</f>
        <v>0</v>
      </c>
    </row>
    <row r="154" spans="1:10" s="17" customFormat="1" ht="19.5" customHeight="1">
      <c r="A154" s="71" t="s">
        <v>384</v>
      </c>
      <c r="B154" s="76" t="s">
        <v>163</v>
      </c>
      <c r="C154" s="37">
        <f>Planilha!E154</f>
        <v>0</v>
      </c>
      <c r="D154" s="37">
        <f>Planilha!F154</f>
        <v>0</v>
      </c>
      <c r="E154" s="37">
        <f>(D154+C154)*Planilha!D154*(1+Planilha!H154)</f>
        <v>0</v>
      </c>
      <c r="F154" s="182"/>
      <c r="G154" s="182"/>
      <c r="H154" s="182"/>
      <c r="I154" s="182"/>
      <c r="J154" s="48">
        <f t="shared" si="7"/>
        <v>0</v>
      </c>
    </row>
    <row r="155" spans="1:10" s="17" customFormat="1" ht="19.5" customHeight="1">
      <c r="A155" s="71" t="s">
        <v>385</v>
      </c>
      <c r="B155" s="76" t="s">
        <v>164</v>
      </c>
      <c r="C155" s="37">
        <f>Planilha!E155</f>
        <v>0</v>
      </c>
      <c r="D155" s="37">
        <f>Planilha!F155</f>
        <v>0</v>
      </c>
      <c r="E155" s="37">
        <f>(D155+C155)*Planilha!D155*(1+Planilha!H155)</f>
        <v>0</v>
      </c>
      <c r="F155" s="182"/>
      <c r="G155" s="182"/>
      <c r="H155" s="182"/>
      <c r="I155" s="182"/>
      <c r="J155" s="48">
        <f t="shared" si="7"/>
        <v>0</v>
      </c>
    </row>
    <row r="156" spans="1:10" s="17" customFormat="1" ht="19.5" customHeight="1">
      <c r="A156" s="71" t="s">
        <v>386</v>
      </c>
      <c r="B156" s="106" t="s">
        <v>304</v>
      </c>
      <c r="C156" s="37">
        <f>Planilha!E156</f>
        <v>0</v>
      </c>
      <c r="D156" s="37">
        <f>Planilha!F156</f>
        <v>0</v>
      </c>
      <c r="E156" s="37">
        <f>(D156+C156)*Planilha!D156*(1+Planilha!H156)</f>
        <v>0</v>
      </c>
      <c r="F156" s="182"/>
      <c r="G156" s="182"/>
      <c r="H156" s="182"/>
      <c r="I156" s="182"/>
      <c r="J156" s="48">
        <f t="shared" si="7"/>
        <v>0</v>
      </c>
    </row>
    <row r="157" spans="1:10" s="17" customFormat="1" ht="19.5" customHeight="1">
      <c r="A157" s="71" t="s">
        <v>387</v>
      </c>
      <c r="B157" s="106" t="s">
        <v>303</v>
      </c>
      <c r="C157" s="37">
        <f>Planilha!E157</f>
        <v>0</v>
      </c>
      <c r="D157" s="37">
        <f>Planilha!F157</f>
        <v>0</v>
      </c>
      <c r="E157" s="37">
        <f>(D157+C157)*Planilha!D157*(1+Planilha!H157)</f>
        <v>0</v>
      </c>
      <c r="F157" s="182"/>
      <c r="G157" s="182"/>
      <c r="H157" s="182"/>
      <c r="I157" s="182"/>
      <c r="J157" s="48">
        <f t="shared" si="7"/>
        <v>0</v>
      </c>
    </row>
    <row r="158" spans="1:10" s="17" customFormat="1" ht="19.5" customHeight="1">
      <c r="A158" s="71" t="s">
        <v>388</v>
      </c>
      <c r="B158" s="106" t="s">
        <v>305</v>
      </c>
      <c r="C158" s="37">
        <f>Planilha!E158</f>
        <v>0</v>
      </c>
      <c r="D158" s="37">
        <f>Planilha!F158</f>
        <v>0</v>
      </c>
      <c r="E158" s="37">
        <f>(D158+C158)*Planilha!D158*(1+Planilha!H158)</f>
        <v>0</v>
      </c>
      <c r="F158" s="182"/>
      <c r="G158" s="182"/>
      <c r="H158" s="182"/>
      <c r="I158" s="182"/>
      <c r="J158" s="48">
        <f t="shared" si="7"/>
        <v>0</v>
      </c>
    </row>
    <row r="159" spans="1:10" s="17" customFormat="1" ht="19.5" customHeight="1">
      <c r="A159" s="71" t="s">
        <v>389</v>
      </c>
      <c r="B159" s="106" t="s">
        <v>244</v>
      </c>
      <c r="C159" s="37">
        <f>Planilha!E159</f>
        <v>0</v>
      </c>
      <c r="D159" s="37">
        <f>Planilha!F159</f>
        <v>0</v>
      </c>
      <c r="E159" s="37">
        <f>(D159+C159)*Planilha!D159*(1+Planilha!H159)</f>
        <v>0</v>
      </c>
      <c r="F159" s="182"/>
      <c r="G159" s="182"/>
      <c r="H159" s="182"/>
      <c r="I159" s="182"/>
      <c r="J159" s="48">
        <f t="shared" si="7"/>
        <v>0</v>
      </c>
    </row>
    <row r="160" spans="1:10" s="17" customFormat="1" ht="19.5" customHeight="1">
      <c r="A160" s="71"/>
      <c r="B160" s="88" t="s">
        <v>79</v>
      </c>
      <c r="C160" s="77"/>
      <c r="D160" s="77"/>
      <c r="E160" s="37"/>
      <c r="F160" s="182"/>
      <c r="G160" s="182"/>
      <c r="H160" s="182"/>
      <c r="I160" s="182"/>
      <c r="J160" s="48">
        <f t="shared" si="7"/>
        <v>0</v>
      </c>
    </row>
    <row r="161" spans="1:10" s="17" customFormat="1" ht="19.5" customHeight="1">
      <c r="A161" s="71" t="s">
        <v>390</v>
      </c>
      <c r="B161" s="76" t="s">
        <v>80</v>
      </c>
      <c r="C161" s="37">
        <f>Planilha!E161</f>
        <v>0</v>
      </c>
      <c r="D161" s="37">
        <f>Planilha!F161</f>
        <v>0</v>
      </c>
      <c r="E161" s="37">
        <f>(D161+C161)*Planilha!D161*(1+Planilha!H161)</f>
        <v>0</v>
      </c>
      <c r="F161" s="182"/>
      <c r="G161" s="182"/>
      <c r="H161" s="182"/>
      <c r="I161" s="182"/>
      <c r="J161" s="48">
        <f t="shared" si="7"/>
        <v>0</v>
      </c>
    </row>
    <row r="162" spans="1:10" s="17" customFormat="1" ht="19.5" customHeight="1">
      <c r="A162" s="71" t="s">
        <v>391</v>
      </c>
      <c r="B162" s="76" t="s">
        <v>81</v>
      </c>
      <c r="C162" s="37">
        <f>Planilha!E162</f>
        <v>0</v>
      </c>
      <c r="D162" s="37">
        <f>Planilha!F162</f>
        <v>0</v>
      </c>
      <c r="E162" s="37">
        <f>(D162+C162)*Planilha!D162*(1+Planilha!H162)</f>
        <v>0</v>
      </c>
      <c r="F162" s="182"/>
      <c r="G162" s="182"/>
      <c r="H162" s="182"/>
      <c r="I162" s="182"/>
      <c r="J162" s="48">
        <f t="shared" si="7"/>
        <v>0</v>
      </c>
    </row>
    <row r="163" spans="1:10" s="17" customFormat="1" ht="19.5" customHeight="1">
      <c r="A163" s="71" t="s">
        <v>392</v>
      </c>
      <c r="B163" s="76" t="s">
        <v>82</v>
      </c>
      <c r="C163" s="37">
        <f>Planilha!E163</f>
        <v>0</v>
      </c>
      <c r="D163" s="37">
        <f>Planilha!F163</f>
        <v>0</v>
      </c>
      <c r="E163" s="37">
        <f>(D163+C163)*Planilha!D163*(1+Planilha!H163)</f>
        <v>0</v>
      </c>
      <c r="F163" s="182"/>
      <c r="G163" s="182"/>
      <c r="H163" s="182"/>
      <c r="I163" s="182"/>
      <c r="J163" s="48">
        <f t="shared" si="7"/>
        <v>0</v>
      </c>
    </row>
    <row r="164" spans="1:10" s="17" customFormat="1" ht="19.5" customHeight="1">
      <c r="A164" s="71"/>
      <c r="B164" s="88" t="s">
        <v>83</v>
      </c>
      <c r="C164" s="78"/>
      <c r="D164" s="78"/>
      <c r="E164" s="37"/>
      <c r="F164" s="182"/>
      <c r="G164" s="182"/>
      <c r="H164" s="182"/>
      <c r="I164" s="182"/>
      <c r="J164" s="48"/>
    </row>
    <row r="165" spans="1:10" s="17" customFormat="1" ht="19.5" customHeight="1">
      <c r="A165" s="71" t="s">
        <v>393</v>
      </c>
      <c r="B165" s="76" t="s">
        <v>84</v>
      </c>
      <c r="C165" s="37">
        <f>Planilha!E165</f>
        <v>0</v>
      </c>
      <c r="D165" s="37">
        <f>Planilha!F165</f>
        <v>0</v>
      </c>
      <c r="E165" s="37">
        <f>(D165+C165)*Planilha!D165*(1+Planilha!H165)</f>
        <v>0</v>
      </c>
      <c r="F165" s="182"/>
      <c r="G165" s="182"/>
      <c r="H165" s="182"/>
      <c r="I165" s="182"/>
      <c r="J165" s="48">
        <f>H165+G165+F165+I165</f>
        <v>0</v>
      </c>
    </row>
    <row r="166" spans="1:10" s="17" customFormat="1" ht="19.5" customHeight="1">
      <c r="A166" s="70"/>
      <c r="B166" s="16" t="s">
        <v>10</v>
      </c>
      <c r="C166" s="42">
        <f>SUMPRODUCT(Planilha!D77:D165,Planilha!E77:E165,(1+Planilha!H77:H165))</f>
        <v>0</v>
      </c>
      <c r="D166" s="42">
        <f>SUMPRODUCT(Planilha!D77:D165,Planilha!F77:F165,(1+Planilha!H77:H165))</f>
        <v>0</v>
      </c>
      <c r="E166" s="42">
        <f>SUM(E76:E165)</f>
        <v>0</v>
      </c>
      <c r="F166" s="42">
        <f>SUMPRODUCT(F77:F165,E77:E165)</f>
        <v>0</v>
      </c>
      <c r="G166" s="42">
        <f>SUMPRODUCT(G77:G165,E77:E165)</f>
        <v>0</v>
      </c>
      <c r="H166" s="42">
        <f>SUMPRODUCT(H77:H165,E77:E165)</f>
        <v>0</v>
      </c>
      <c r="I166" s="42">
        <f>SUMPRODUCT(I77:I165,E77:E165)</f>
        <v>0</v>
      </c>
      <c r="J166" s="45">
        <f>H166+G166+F166+I166</f>
        <v>0</v>
      </c>
    </row>
    <row r="167" spans="1:10" s="17" customFormat="1" ht="19.5" customHeight="1">
      <c r="A167" s="70"/>
      <c r="B167" s="16"/>
      <c r="C167" s="42"/>
      <c r="D167" s="42"/>
      <c r="E167" s="42"/>
      <c r="F167" s="42"/>
      <c r="G167" s="42"/>
      <c r="H167" s="42"/>
      <c r="I167" s="42"/>
      <c r="J167" s="45"/>
    </row>
    <row r="168" spans="1:10" s="17" customFormat="1" ht="19.5" customHeight="1">
      <c r="A168" s="93" t="s">
        <v>114</v>
      </c>
      <c r="B168" s="88" t="s">
        <v>85</v>
      </c>
      <c r="C168" s="42"/>
      <c r="D168" s="42"/>
      <c r="E168" s="42"/>
      <c r="F168" s="42"/>
      <c r="G168" s="42"/>
      <c r="H168" s="42"/>
      <c r="I168" s="42"/>
      <c r="J168" s="45"/>
    </row>
    <row r="169" spans="1:10" s="17" customFormat="1" ht="19.5" customHeight="1">
      <c r="A169" s="71"/>
      <c r="B169" s="62" t="s">
        <v>177</v>
      </c>
      <c r="C169" s="77"/>
      <c r="D169" s="77"/>
      <c r="E169" s="37"/>
      <c r="F169" s="47"/>
      <c r="G169" s="47"/>
      <c r="H169" s="47"/>
      <c r="I169" s="47"/>
      <c r="J169" s="48"/>
    </row>
    <row r="170" spans="1:10" s="17" customFormat="1" ht="19.5" customHeight="1">
      <c r="A170" s="71" t="s">
        <v>115</v>
      </c>
      <c r="B170" s="30" t="s">
        <v>178</v>
      </c>
      <c r="C170" s="37">
        <f>Planilha!E170</f>
        <v>0</v>
      </c>
      <c r="D170" s="37">
        <f>Planilha!F170</f>
        <v>0</v>
      </c>
      <c r="E170" s="37">
        <f>(D170+C170)*Planilha!D170*(1+Planilha!H170)</f>
        <v>0</v>
      </c>
      <c r="F170" s="182"/>
      <c r="G170" s="182"/>
      <c r="H170" s="182"/>
      <c r="I170" s="182"/>
      <c r="J170" s="48">
        <f>H170+G170+F170+I170</f>
        <v>0</v>
      </c>
    </row>
    <row r="171" spans="1:10" s="17" customFormat="1" ht="19.5" customHeight="1">
      <c r="A171" s="71" t="s">
        <v>116</v>
      </c>
      <c r="B171" s="30" t="s">
        <v>179</v>
      </c>
      <c r="C171" s="37">
        <f>Planilha!E171</f>
        <v>0</v>
      </c>
      <c r="D171" s="37">
        <f>Planilha!F171</f>
        <v>0</v>
      </c>
      <c r="E171" s="37">
        <f>(D171+C171)*Planilha!D171*(1+Planilha!H171)</f>
        <v>0</v>
      </c>
      <c r="F171" s="182"/>
      <c r="G171" s="182"/>
      <c r="H171" s="182"/>
      <c r="I171" s="182"/>
      <c r="J171" s="48">
        <f>H171+G171+F171+I171</f>
        <v>0</v>
      </c>
    </row>
    <row r="172" spans="1:10" s="17" customFormat="1" ht="19.5" customHeight="1">
      <c r="A172" s="71" t="s">
        <v>117</v>
      </c>
      <c r="B172" s="30" t="s">
        <v>180</v>
      </c>
      <c r="C172" s="37">
        <f>Planilha!E172</f>
        <v>0</v>
      </c>
      <c r="D172" s="37">
        <f>Planilha!F172</f>
        <v>0</v>
      </c>
      <c r="E172" s="37">
        <f>(D172+C172)*Planilha!D172*(1+Planilha!H172)</f>
        <v>0</v>
      </c>
      <c r="F172" s="182"/>
      <c r="G172" s="182"/>
      <c r="H172" s="182"/>
      <c r="I172" s="182"/>
      <c r="J172" s="48">
        <f>H172+G172+F172+I172</f>
        <v>0</v>
      </c>
    </row>
    <row r="173" spans="1:10" s="17" customFormat="1" ht="19.5" customHeight="1">
      <c r="A173" s="71" t="s">
        <v>118</v>
      </c>
      <c r="B173" s="30" t="s">
        <v>181</v>
      </c>
      <c r="C173" s="37">
        <f>Planilha!E173</f>
        <v>0</v>
      </c>
      <c r="D173" s="37">
        <f>Planilha!F173</f>
        <v>0</v>
      </c>
      <c r="E173" s="37">
        <f>(D173+C173)*Planilha!D173*(1+Planilha!H173)</f>
        <v>0</v>
      </c>
      <c r="F173" s="182"/>
      <c r="G173" s="182"/>
      <c r="H173" s="182"/>
      <c r="I173" s="182"/>
      <c r="J173" s="48">
        <f>H173+G173+F173+I173</f>
        <v>0</v>
      </c>
    </row>
    <row r="174" spans="1:10" s="17" customFormat="1" ht="19.5" customHeight="1">
      <c r="A174" s="71"/>
      <c r="B174" s="62" t="s">
        <v>182</v>
      </c>
      <c r="C174" s="77"/>
      <c r="D174" s="77"/>
      <c r="E174" s="37"/>
      <c r="F174" s="182"/>
      <c r="G174" s="182"/>
      <c r="H174" s="182"/>
      <c r="I174" s="182"/>
      <c r="J174" s="48"/>
    </row>
    <row r="175" spans="1:10" s="17" customFormat="1" ht="19.5" customHeight="1">
      <c r="A175" s="71" t="s">
        <v>119</v>
      </c>
      <c r="B175" s="30" t="s">
        <v>306</v>
      </c>
      <c r="C175" s="37">
        <f>Planilha!E175</f>
        <v>0</v>
      </c>
      <c r="D175" s="37">
        <f>Planilha!F175</f>
        <v>0</v>
      </c>
      <c r="E175" s="37">
        <f>(D175+C175)*Planilha!D175*(1+Planilha!H175)</f>
        <v>0</v>
      </c>
      <c r="F175" s="182"/>
      <c r="G175" s="182"/>
      <c r="H175" s="182"/>
      <c r="I175" s="182"/>
      <c r="J175" s="48">
        <f>H175+G175+F175+I175</f>
        <v>0</v>
      </c>
    </row>
    <row r="176" spans="1:10" s="17" customFormat="1" ht="19.5" customHeight="1">
      <c r="A176" s="71" t="s">
        <v>120</v>
      </c>
      <c r="B176" s="30" t="s">
        <v>307</v>
      </c>
      <c r="C176" s="37">
        <f>Planilha!E176</f>
        <v>0</v>
      </c>
      <c r="D176" s="37">
        <f>Planilha!F176</f>
        <v>0</v>
      </c>
      <c r="E176" s="37">
        <f>(D176+C176)*Planilha!D176*(1+Planilha!H176)</f>
        <v>0</v>
      </c>
      <c r="F176" s="182"/>
      <c r="G176" s="182"/>
      <c r="H176" s="182"/>
      <c r="I176" s="182"/>
      <c r="J176" s="48">
        <f>H176+G176+F176+I176</f>
        <v>0</v>
      </c>
    </row>
    <row r="177" spans="1:10" s="17" customFormat="1" ht="19.5" customHeight="1">
      <c r="A177" s="71" t="s">
        <v>121</v>
      </c>
      <c r="B177" s="30" t="s">
        <v>308</v>
      </c>
      <c r="C177" s="37">
        <f>Planilha!E177</f>
        <v>0</v>
      </c>
      <c r="D177" s="37">
        <f>Planilha!F177</f>
        <v>0</v>
      </c>
      <c r="E177" s="37">
        <f>(D177+C177)*Planilha!D177*(1+Planilha!H177)</f>
        <v>0</v>
      </c>
      <c r="F177" s="182"/>
      <c r="G177" s="182"/>
      <c r="H177" s="182"/>
      <c r="I177" s="182"/>
      <c r="J177" s="48">
        <f>H177+G177+F177+I177</f>
        <v>0</v>
      </c>
    </row>
    <row r="178" spans="1:10" s="17" customFormat="1" ht="19.5" customHeight="1">
      <c r="A178" s="71" t="s">
        <v>122</v>
      </c>
      <c r="B178" s="30" t="s">
        <v>309</v>
      </c>
      <c r="C178" s="37">
        <f>Planilha!E178</f>
        <v>0</v>
      </c>
      <c r="D178" s="37">
        <f>Planilha!F178</f>
        <v>0</v>
      </c>
      <c r="E178" s="37">
        <f>(D178+C178)*Planilha!D178*(1+Planilha!H178)</f>
        <v>0</v>
      </c>
      <c r="F178" s="182"/>
      <c r="G178" s="182"/>
      <c r="H178" s="182"/>
      <c r="I178" s="182"/>
      <c r="J178" s="48">
        <f>H178+G178+F178+I178</f>
        <v>0</v>
      </c>
    </row>
    <row r="179" spans="1:10" s="17" customFormat="1" ht="19.5" customHeight="1">
      <c r="A179" s="70"/>
      <c r="B179" s="62" t="s">
        <v>10</v>
      </c>
      <c r="C179" s="42">
        <f>SUMPRODUCT(Planilha!D170:D178,Planilha!E170:E178,(1+Planilha!H170:H178))</f>
        <v>0</v>
      </c>
      <c r="D179" s="42">
        <f>SUMPRODUCT(Planilha!D170:D178,Planilha!F170:F178,(1+Planilha!H170:H178))</f>
        <v>0</v>
      </c>
      <c r="E179" s="42">
        <f>SUM(E170:E178)</f>
        <v>0</v>
      </c>
      <c r="F179" s="42">
        <f>SUMPRODUCT(F169:F178,E169:E178)</f>
        <v>0</v>
      </c>
      <c r="G179" s="42">
        <f>SUMPRODUCT(G169:G178,E169:E178)</f>
        <v>0</v>
      </c>
      <c r="H179" s="42">
        <f>SUMPRODUCT(H169:H178,E169:E178)</f>
        <v>0</v>
      </c>
      <c r="I179" s="42">
        <f>SUMPRODUCT(I169:I178,E169:E178)</f>
        <v>0</v>
      </c>
      <c r="J179" s="45">
        <f>H179+G179+F179+I179</f>
        <v>0</v>
      </c>
    </row>
    <row r="180" spans="1:10" s="17" customFormat="1" ht="19.5" customHeight="1">
      <c r="A180" s="70"/>
      <c r="B180" s="62"/>
      <c r="C180" s="42"/>
      <c r="D180" s="42"/>
      <c r="E180" s="42"/>
      <c r="F180" s="42"/>
      <c r="G180" s="42"/>
      <c r="H180" s="42"/>
      <c r="I180" s="42"/>
      <c r="J180" s="45"/>
    </row>
    <row r="181" spans="1:10" s="17" customFormat="1" ht="19.5" customHeight="1">
      <c r="A181" s="93" t="s">
        <v>125</v>
      </c>
      <c r="B181" s="62" t="s">
        <v>185</v>
      </c>
      <c r="C181" s="42"/>
      <c r="D181" s="42"/>
      <c r="E181" s="42"/>
      <c r="F181" s="42"/>
      <c r="G181" s="42"/>
      <c r="H181" s="42"/>
      <c r="I181" s="42"/>
      <c r="J181" s="45"/>
    </row>
    <row r="182" spans="1:10" s="17" customFormat="1" ht="19.5" customHeight="1">
      <c r="A182" s="71" t="s">
        <v>126</v>
      </c>
      <c r="B182" s="30" t="s">
        <v>183</v>
      </c>
      <c r="C182" s="37">
        <f>Planilha!E182</f>
        <v>0</v>
      </c>
      <c r="D182" s="37">
        <f>Planilha!F182</f>
        <v>0</v>
      </c>
      <c r="E182" s="37">
        <f>(D182+C182)*Planilha!D182*(1+Planilha!H182)</f>
        <v>0</v>
      </c>
      <c r="F182" s="182"/>
      <c r="G182" s="182"/>
      <c r="H182" s="182"/>
      <c r="I182" s="182"/>
      <c r="J182" s="48">
        <f>H182+G182+F182+I182</f>
        <v>0</v>
      </c>
    </row>
    <row r="183" spans="1:10" s="17" customFormat="1" ht="19.5" customHeight="1">
      <c r="A183" s="71" t="s">
        <v>127</v>
      </c>
      <c r="B183" s="30" t="s">
        <v>243</v>
      </c>
      <c r="C183" s="37">
        <f>Planilha!E183</f>
        <v>0</v>
      </c>
      <c r="D183" s="37">
        <f>Planilha!F183</f>
        <v>0</v>
      </c>
      <c r="E183" s="37">
        <f>(D183+C183)*Planilha!D183*(1+Planilha!H183)</f>
        <v>0</v>
      </c>
      <c r="F183" s="182"/>
      <c r="G183" s="182"/>
      <c r="H183" s="182"/>
      <c r="I183" s="182"/>
      <c r="J183" s="48">
        <f>H183+G183+F183+I183</f>
        <v>0</v>
      </c>
    </row>
    <row r="184" spans="1:10" s="17" customFormat="1" ht="19.5" customHeight="1">
      <c r="A184" s="71" t="s">
        <v>128</v>
      </c>
      <c r="B184" s="30" t="s">
        <v>184</v>
      </c>
      <c r="C184" s="37">
        <f>Planilha!E184</f>
        <v>0</v>
      </c>
      <c r="D184" s="37">
        <f>Planilha!F184</f>
        <v>0</v>
      </c>
      <c r="E184" s="37">
        <f>(D184+C184)*Planilha!D184*(1+Planilha!H184)</f>
        <v>0</v>
      </c>
      <c r="F184" s="182"/>
      <c r="G184" s="182"/>
      <c r="H184" s="182"/>
      <c r="I184" s="182"/>
      <c r="J184" s="48">
        <f>H184+G184+F184+I184</f>
        <v>0</v>
      </c>
    </row>
    <row r="185" spans="1:10" s="17" customFormat="1" ht="19.5" customHeight="1">
      <c r="A185" s="93"/>
      <c r="B185" s="62" t="s">
        <v>10</v>
      </c>
      <c r="C185" s="42">
        <f>SUMPRODUCT(Planilha!D182:D184,Planilha!E182:E184,(1+Planilha!H182:H184))</f>
        <v>0</v>
      </c>
      <c r="D185" s="42">
        <f>SUMPRODUCT(Planilha!D182:D184,Planilha!F182:F184,(1+Planilha!H182:H184))</f>
        <v>0</v>
      </c>
      <c r="E185" s="42">
        <f>SUM(E182:E184)</f>
        <v>0</v>
      </c>
      <c r="F185" s="42">
        <f>SUMPRODUCT(F182:F184,E182:E184)</f>
        <v>0</v>
      </c>
      <c r="G185" s="42">
        <f>SUMPRODUCT(G182:G184,E182:E184)</f>
        <v>0</v>
      </c>
      <c r="H185" s="42">
        <f>SUMPRODUCT(H182:H184,E182:E184)</f>
        <v>0</v>
      </c>
      <c r="I185" s="42">
        <f>SUMPRODUCT(I182:I184,E182:E184)</f>
        <v>0</v>
      </c>
      <c r="J185" s="45">
        <f>H185+G185+F185+I185</f>
        <v>0</v>
      </c>
    </row>
    <row r="186" spans="1:10" s="17" customFormat="1" ht="19.5" customHeight="1">
      <c r="A186" s="93"/>
      <c r="B186" s="62"/>
      <c r="C186" s="42"/>
      <c r="D186" s="42"/>
      <c r="E186" s="42"/>
      <c r="F186" s="42"/>
      <c r="G186" s="42"/>
      <c r="H186" s="42"/>
      <c r="I186" s="42"/>
      <c r="J186" s="45"/>
    </row>
    <row r="187" spans="1:10" s="17" customFormat="1" ht="19.5" customHeight="1">
      <c r="A187" s="93" t="s">
        <v>129</v>
      </c>
      <c r="B187" s="88" t="s">
        <v>186</v>
      </c>
      <c r="C187" s="42"/>
      <c r="D187" s="42"/>
      <c r="E187" s="42"/>
      <c r="F187" s="42"/>
      <c r="G187" s="42"/>
      <c r="H187" s="42"/>
      <c r="I187" s="42"/>
      <c r="J187" s="45"/>
    </row>
    <row r="188" spans="1:10" s="17" customFormat="1" ht="19.5" customHeight="1">
      <c r="A188" s="71" t="s">
        <v>130</v>
      </c>
      <c r="B188" s="30" t="s">
        <v>196</v>
      </c>
      <c r="C188" s="37">
        <f>Planilha!E188</f>
        <v>0</v>
      </c>
      <c r="D188" s="37">
        <f>Planilha!F188</f>
        <v>0</v>
      </c>
      <c r="E188" s="37">
        <f>(D188+C188)*Planilha!D188*(1+Planilha!H188)</f>
        <v>0</v>
      </c>
      <c r="F188" s="182"/>
      <c r="G188" s="182"/>
      <c r="H188" s="182"/>
      <c r="I188" s="182"/>
      <c r="J188" s="48">
        <f>H188+G188+F188+I188</f>
        <v>0</v>
      </c>
    </row>
    <row r="189" spans="1:10" s="17" customFormat="1" ht="19.5" customHeight="1">
      <c r="A189" s="71" t="s">
        <v>131</v>
      </c>
      <c r="B189" s="30" t="s">
        <v>197</v>
      </c>
      <c r="C189" s="37">
        <f>Planilha!E189</f>
        <v>0</v>
      </c>
      <c r="D189" s="37">
        <f>Planilha!F189</f>
        <v>0</v>
      </c>
      <c r="E189" s="37">
        <f>(D189+C189)*Planilha!D189*(1+Planilha!H189)</f>
        <v>0</v>
      </c>
      <c r="F189" s="182"/>
      <c r="G189" s="182"/>
      <c r="H189" s="182"/>
      <c r="I189" s="182"/>
      <c r="J189" s="48">
        <f>H189+G189+F189+I189</f>
        <v>0</v>
      </c>
    </row>
    <row r="190" spans="1:10" s="17" customFormat="1" ht="19.5" customHeight="1">
      <c r="A190" s="71" t="s">
        <v>132</v>
      </c>
      <c r="B190" s="30" t="s">
        <v>198</v>
      </c>
      <c r="C190" s="37">
        <f>Planilha!E190</f>
        <v>0</v>
      </c>
      <c r="D190" s="37">
        <f>Planilha!F190</f>
        <v>0</v>
      </c>
      <c r="E190" s="37">
        <f>(D190+C190)*Planilha!D190*(1+Planilha!H190)</f>
        <v>0</v>
      </c>
      <c r="F190" s="182"/>
      <c r="G190" s="182"/>
      <c r="H190" s="182"/>
      <c r="I190" s="182"/>
      <c r="J190" s="48">
        <f>H190+G190+F190+I190</f>
        <v>0</v>
      </c>
    </row>
    <row r="191" spans="1:10" s="17" customFormat="1" ht="19.5" customHeight="1">
      <c r="A191" s="93"/>
      <c r="B191" s="88" t="s">
        <v>10</v>
      </c>
      <c r="C191" s="42">
        <f>SUMPRODUCT(Planilha!D188:D190,Planilha!E188:E190,(1+Planilha!H188:H190))</f>
        <v>0</v>
      </c>
      <c r="D191" s="42">
        <f>SUMPRODUCT(Planilha!D188:D190,Planilha!F188:F190,(1+Planilha!H188:H190))</f>
        <v>0</v>
      </c>
      <c r="E191" s="42">
        <f>SUM(E188:E190)</f>
        <v>0</v>
      </c>
      <c r="F191" s="42">
        <f>SUMPRODUCT(F188:F190,E188:E190)</f>
        <v>0</v>
      </c>
      <c r="G191" s="42">
        <f>SUMPRODUCT(G188:G190,E188:E190)</f>
        <v>0</v>
      </c>
      <c r="H191" s="42">
        <f>SUMPRODUCT(H188:H190,E188:E190)</f>
        <v>0</v>
      </c>
      <c r="I191" s="42">
        <f>SUMPRODUCT(I188:I190,E188:E190)</f>
        <v>0</v>
      </c>
      <c r="J191" s="45">
        <f>H191+G191+F191+I191</f>
        <v>0</v>
      </c>
    </row>
    <row r="192" spans="1:10" s="17" customFormat="1" ht="19.5" customHeight="1">
      <c r="A192" s="70"/>
      <c r="B192" s="62"/>
      <c r="C192" s="42"/>
      <c r="D192" s="42"/>
      <c r="E192" s="42"/>
      <c r="F192" s="42"/>
      <c r="G192" s="104"/>
      <c r="H192" s="42"/>
      <c r="I192" s="42"/>
      <c r="J192" s="45"/>
    </row>
    <row r="193" spans="1:10" s="17" customFormat="1" ht="19.5" customHeight="1">
      <c r="A193" s="93" t="s">
        <v>133</v>
      </c>
      <c r="B193" s="88" t="s">
        <v>86</v>
      </c>
      <c r="C193" s="42"/>
      <c r="D193" s="42"/>
      <c r="E193" s="42"/>
      <c r="F193" s="42"/>
      <c r="G193" s="42"/>
      <c r="H193" s="42"/>
      <c r="I193" s="42"/>
      <c r="J193" s="45"/>
    </row>
    <row r="194" spans="1:10" s="17" customFormat="1" ht="19.5" customHeight="1">
      <c r="A194" s="70" t="s">
        <v>134</v>
      </c>
      <c r="B194" s="30" t="s">
        <v>236</v>
      </c>
      <c r="C194" s="37">
        <f>Planilha!E194</f>
        <v>0</v>
      </c>
      <c r="D194" s="37">
        <f>Planilha!F194</f>
        <v>0</v>
      </c>
      <c r="E194" s="37">
        <f>(D194+C194)*Planilha!D194*(1+Planilha!H194)</f>
        <v>0</v>
      </c>
      <c r="F194" s="182"/>
      <c r="G194" s="182"/>
      <c r="H194" s="182"/>
      <c r="I194" s="182"/>
      <c r="J194" s="48">
        <f aca="true" t="shared" si="8" ref="J194:J199">H194+G194+F194+I194</f>
        <v>0</v>
      </c>
    </row>
    <row r="195" spans="1:10" s="17" customFormat="1" ht="19.5" customHeight="1">
      <c r="A195" s="70" t="s">
        <v>135</v>
      </c>
      <c r="B195" s="76" t="s">
        <v>253</v>
      </c>
      <c r="C195" s="37">
        <f>Planilha!E195</f>
        <v>0</v>
      </c>
      <c r="D195" s="37">
        <f>Planilha!F195</f>
        <v>0</v>
      </c>
      <c r="E195" s="37">
        <f>(D195+C195)*Planilha!D195*(1+Planilha!H195)</f>
        <v>0</v>
      </c>
      <c r="F195" s="182"/>
      <c r="G195" s="182"/>
      <c r="H195" s="182"/>
      <c r="I195" s="182"/>
      <c r="J195" s="48">
        <f t="shared" si="8"/>
        <v>0</v>
      </c>
    </row>
    <row r="196" spans="1:10" s="17" customFormat="1" ht="19.5" customHeight="1">
      <c r="A196" s="70" t="s">
        <v>136</v>
      </c>
      <c r="B196" s="76" t="s">
        <v>237</v>
      </c>
      <c r="C196" s="37">
        <f>Planilha!E196</f>
        <v>0</v>
      </c>
      <c r="D196" s="37">
        <f>Planilha!F196</f>
        <v>0</v>
      </c>
      <c r="E196" s="37">
        <f>(D196+C196)*Planilha!D196*(1+Planilha!H196)</f>
        <v>0</v>
      </c>
      <c r="F196" s="182"/>
      <c r="G196" s="182"/>
      <c r="H196" s="182"/>
      <c r="I196" s="182"/>
      <c r="J196" s="48">
        <f t="shared" si="8"/>
        <v>0</v>
      </c>
    </row>
    <row r="197" spans="1:10" s="17" customFormat="1" ht="19.5" customHeight="1">
      <c r="A197" s="70" t="s">
        <v>397</v>
      </c>
      <c r="B197" s="76" t="s">
        <v>238</v>
      </c>
      <c r="C197" s="37">
        <f>Planilha!E197</f>
        <v>0</v>
      </c>
      <c r="D197" s="37">
        <f>Planilha!F197</f>
        <v>0</v>
      </c>
      <c r="E197" s="37">
        <f>(D197+C197)*Planilha!D197*(1+Planilha!H197)</f>
        <v>0</v>
      </c>
      <c r="F197" s="182"/>
      <c r="G197" s="182"/>
      <c r="H197" s="182"/>
      <c r="I197" s="182"/>
      <c r="J197" s="48">
        <f t="shared" si="8"/>
        <v>0</v>
      </c>
    </row>
    <row r="198" spans="1:10" s="17" customFormat="1" ht="19.5" customHeight="1">
      <c r="A198" s="70" t="s">
        <v>398</v>
      </c>
      <c r="B198" s="30" t="s">
        <v>259</v>
      </c>
      <c r="C198" s="37">
        <f>Planilha!E198</f>
        <v>0</v>
      </c>
      <c r="D198" s="37">
        <f>Planilha!F198</f>
        <v>0</v>
      </c>
      <c r="E198" s="37">
        <f>(D198+C198)*Planilha!D198*(1+Planilha!H198)</f>
        <v>0</v>
      </c>
      <c r="F198" s="182"/>
      <c r="G198" s="182"/>
      <c r="H198" s="182"/>
      <c r="I198" s="182"/>
      <c r="J198" s="48">
        <f t="shared" si="8"/>
        <v>0</v>
      </c>
    </row>
    <row r="199" spans="1:10" s="17" customFormat="1" ht="19.5" customHeight="1">
      <c r="A199" s="70" t="s">
        <v>399</v>
      </c>
      <c r="B199" s="30" t="s">
        <v>188</v>
      </c>
      <c r="C199" s="37">
        <f>Planilha!E199</f>
        <v>0</v>
      </c>
      <c r="D199" s="37">
        <f>Planilha!F199</f>
        <v>0</v>
      </c>
      <c r="E199" s="37">
        <f>(D199+C199)*Planilha!D199*(1+Planilha!H199)</f>
        <v>0</v>
      </c>
      <c r="F199" s="182"/>
      <c r="G199" s="182"/>
      <c r="H199" s="182"/>
      <c r="I199" s="182"/>
      <c r="J199" s="48">
        <f t="shared" si="8"/>
        <v>0</v>
      </c>
    </row>
    <row r="200" spans="1:10" s="17" customFormat="1" ht="19.5" customHeight="1">
      <c r="A200" s="70"/>
      <c r="B200" s="62" t="s">
        <v>10</v>
      </c>
      <c r="C200" s="42">
        <f>SUMPRODUCT(Planilha!D193:D199,Planilha!E193:E199,(1+Planilha!H193:H199))</f>
        <v>0</v>
      </c>
      <c r="D200" s="42">
        <f>SUMPRODUCT(Planilha!D193:D199,Planilha!F193:F199,(1+Planilha!H193:H199))</f>
        <v>0</v>
      </c>
      <c r="E200" s="42">
        <f>SUM(E194:E199)</f>
        <v>0</v>
      </c>
      <c r="F200" s="42">
        <f>SUMPRODUCT(F194:F199,E194:E199)</f>
        <v>0</v>
      </c>
      <c r="G200" s="42">
        <f>SUMPRODUCT(G194:G199,E194:E199)</f>
        <v>0</v>
      </c>
      <c r="H200" s="42">
        <f>SUMPRODUCT(H194:H199,E194:E199)</f>
        <v>0</v>
      </c>
      <c r="I200" s="42">
        <f>SUMPRODUCT(I194:I199,E194:E199)</f>
        <v>0</v>
      </c>
      <c r="J200" s="45">
        <f>H200+G200+F200+I200</f>
        <v>0</v>
      </c>
    </row>
    <row r="201" spans="1:10" s="17" customFormat="1" ht="19.5" customHeight="1">
      <c r="A201" s="70"/>
      <c r="B201" s="62"/>
      <c r="C201" s="42"/>
      <c r="D201" s="42"/>
      <c r="E201" s="42"/>
      <c r="F201" s="42"/>
      <c r="G201" s="42"/>
      <c r="H201" s="42"/>
      <c r="I201" s="42"/>
      <c r="J201" s="45"/>
    </row>
    <row r="202" spans="1:10" s="17" customFormat="1" ht="19.5" customHeight="1">
      <c r="A202" s="93" t="s">
        <v>137</v>
      </c>
      <c r="B202" s="88" t="s">
        <v>26</v>
      </c>
      <c r="C202" s="42"/>
      <c r="D202" s="42"/>
      <c r="E202" s="42"/>
      <c r="F202" s="42"/>
      <c r="G202" s="42"/>
      <c r="H202" s="42"/>
      <c r="I202" s="42"/>
      <c r="J202" s="45"/>
    </row>
    <row r="203" spans="1:10" s="17" customFormat="1" ht="19.5" customHeight="1">
      <c r="A203" s="71" t="s">
        <v>44</v>
      </c>
      <c r="B203" s="122" t="s">
        <v>394</v>
      </c>
      <c r="C203" s="37">
        <f>Planilha!E203</f>
        <v>0</v>
      </c>
      <c r="D203" s="37">
        <f>Planilha!F203</f>
        <v>0</v>
      </c>
      <c r="E203" s="37">
        <f>(D203+C203)*Planilha!D203*(1+Planilha!H203)</f>
        <v>0</v>
      </c>
      <c r="F203" s="182"/>
      <c r="G203" s="182"/>
      <c r="H203" s="182"/>
      <c r="I203" s="182"/>
      <c r="J203" s="48">
        <f aca="true" t="shared" si="9" ref="J203:J209">H203+G203+F203+I203</f>
        <v>0</v>
      </c>
    </row>
    <row r="204" spans="1:10" s="17" customFormat="1" ht="19.5" customHeight="1">
      <c r="A204" s="71" t="s">
        <v>45</v>
      </c>
      <c r="B204" s="115" t="s">
        <v>55</v>
      </c>
      <c r="C204" s="37">
        <f>Planilha!E204</f>
        <v>0</v>
      </c>
      <c r="D204" s="37">
        <f>Planilha!F204</f>
        <v>0</v>
      </c>
      <c r="E204" s="37">
        <f>(D204+C204)*Planilha!D204*(1+Planilha!H204)</f>
        <v>0</v>
      </c>
      <c r="F204" s="182"/>
      <c r="G204" s="182"/>
      <c r="H204" s="182"/>
      <c r="I204" s="182"/>
      <c r="J204" s="48">
        <f t="shared" si="9"/>
        <v>0</v>
      </c>
    </row>
    <row r="205" spans="1:10" s="17" customFormat="1" ht="19.5" customHeight="1">
      <c r="A205" s="71" t="s">
        <v>47</v>
      </c>
      <c r="B205" s="123" t="s">
        <v>48</v>
      </c>
      <c r="C205" s="37">
        <f>Planilha!E205</f>
        <v>0</v>
      </c>
      <c r="D205" s="37">
        <f>Planilha!F205</f>
        <v>0</v>
      </c>
      <c r="E205" s="37">
        <f>(D205+C205)*Planilha!D205*(1+Planilha!H205)</f>
        <v>0</v>
      </c>
      <c r="F205" s="182"/>
      <c r="G205" s="182"/>
      <c r="H205" s="182"/>
      <c r="I205" s="182"/>
      <c r="J205" s="48">
        <f t="shared" si="9"/>
        <v>0</v>
      </c>
    </row>
    <row r="206" spans="1:10" s="17" customFormat="1" ht="19.5" customHeight="1">
      <c r="A206" s="71" t="s">
        <v>50</v>
      </c>
      <c r="B206" s="123" t="s">
        <v>51</v>
      </c>
      <c r="C206" s="37">
        <f>Planilha!E206</f>
        <v>0</v>
      </c>
      <c r="D206" s="37">
        <f>Planilha!F206</f>
        <v>0</v>
      </c>
      <c r="E206" s="37">
        <f>(D206+C206)*Planilha!D206*(1+Planilha!H206)</f>
        <v>0</v>
      </c>
      <c r="F206" s="182"/>
      <c r="G206" s="182"/>
      <c r="H206" s="182"/>
      <c r="I206" s="182"/>
      <c r="J206" s="48">
        <f t="shared" si="9"/>
        <v>0</v>
      </c>
    </row>
    <row r="207" spans="1:10" s="17" customFormat="1" ht="19.5" customHeight="1">
      <c r="A207" s="71" t="s">
        <v>52</v>
      </c>
      <c r="B207" s="123" t="s">
        <v>53</v>
      </c>
      <c r="C207" s="37">
        <f>Planilha!E207</f>
        <v>0</v>
      </c>
      <c r="D207" s="37">
        <f>Planilha!F207</f>
        <v>0</v>
      </c>
      <c r="E207" s="37">
        <f>(D207+C207)*Planilha!D207*(1+Planilha!H207)</f>
        <v>0</v>
      </c>
      <c r="F207" s="182"/>
      <c r="G207" s="182"/>
      <c r="H207" s="182"/>
      <c r="I207" s="182"/>
      <c r="J207" s="48">
        <f t="shared" si="9"/>
        <v>0</v>
      </c>
    </row>
    <row r="208" spans="1:10" s="17" customFormat="1" ht="19.5" customHeight="1">
      <c r="A208" s="71" t="s">
        <v>187</v>
      </c>
      <c r="B208" s="123" t="s">
        <v>395</v>
      </c>
      <c r="C208" s="37">
        <f>Planilha!E208</f>
        <v>0</v>
      </c>
      <c r="D208" s="37">
        <f>Planilha!F208</f>
        <v>0</v>
      </c>
      <c r="E208" s="37">
        <f>(D208+C208)*Planilha!D208*(1+Planilha!H208)</f>
        <v>0</v>
      </c>
      <c r="F208" s="182"/>
      <c r="G208" s="182"/>
      <c r="H208" s="182"/>
      <c r="I208" s="182"/>
      <c r="J208" s="48">
        <f t="shared" si="9"/>
        <v>0</v>
      </c>
    </row>
    <row r="209" spans="1:10" s="17" customFormat="1" ht="19.5" customHeight="1">
      <c r="A209" s="71" t="s">
        <v>400</v>
      </c>
      <c r="B209" s="123" t="s">
        <v>54</v>
      </c>
      <c r="C209" s="37">
        <f>Planilha!E209</f>
        <v>0</v>
      </c>
      <c r="D209" s="37">
        <f>Planilha!F209</f>
        <v>0</v>
      </c>
      <c r="E209" s="37">
        <f>(D209+C209)*Planilha!D209*(1+Planilha!H209)</f>
        <v>0</v>
      </c>
      <c r="F209" s="182"/>
      <c r="G209" s="182"/>
      <c r="H209" s="182"/>
      <c r="I209" s="182"/>
      <c r="J209" s="48">
        <f t="shared" si="9"/>
        <v>0</v>
      </c>
    </row>
    <row r="210" spans="1:10" s="17" customFormat="1" ht="19.5" customHeight="1">
      <c r="A210" s="70"/>
      <c r="B210" s="16" t="s">
        <v>10</v>
      </c>
      <c r="C210" s="42">
        <f>SUMPRODUCT(Planilha!D203:D209,Planilha!E203:E209,(1+Planilha!H203:H209))</f>
        <v>0</v>
      </c>
      <c r="D210" s="42">
        <f>SUMPRODUCT(Planilha!D203:D209,Planilha!F203:F209,(1+Planilha!H203:H209))</f>
        <v>0</v>
      </c>
      <c r="E210" s="42">
        <f>SUM(E203:E209)</f>
        <v>0</v>
      </c>
      <c r="F210" s="42">
        <f>SUMPRODUCT(F203:F209,E203:E209)</f>
        <v>0</v>
      </c>
      <c r="G210" s="42">
        <f>SUMPRODUCT(G203:G209,E203:E209)</f>
        <v>0</v>
      </c>
      <c r="H210" s="42">
        <f>SUMPRODUCT(H203:H209,E203:E209)</f>
        <v>0</v>
      </c>
      <c r="I210" s="42">
        <f>SUMPRODUCT(I203:I209,E203:E209)</f>
        <v>0</v>
      </c>
      <c r="J210" s="45">
        <f>H210+G210+F210+I210</f>
        <v>0</v>
      </c>
    </row>
    <row r="211" spans="1:10" s="17" customFormat="1" ht="19.5" customHeight="1">
      <c r="A211" s="70"/>
      <c r="B211" s="62"/>
      <c r="C211" s="42"/>
      <c r="D211" s="42"/>
      <c r="E211" s="42"/>
      <c r="F211" s="42"/>
      <c r="G211" s="42"/>
      <c r="H211" s="42"/>
      <c r="I211" s="42"/>
      <c r="J211" s="45"/>
    </row>
    <row r="212" spans="1:10" s="17" customFormat="1" ht="19.5" customHeight="1">
      <c r="A212" s="93" t="s">
        <v>138</v>
      </c>
      <c r="B212" s="88" t="s">
        <v>87</v>
      </c>
      <c r="C212" s="42"/>
      <c r="D212" s="42"/>
      <c r="E212" s="42"/>
      <c r="F212" s="42"/>
      <c r="G212" s="42"/>
      <c r="H212" s="42"/>
      <c r="I212" s="42"/>
      <c r="J212" s="45"/>
    </row>
    <row r="213" spans="1:10" s="17" customFormat="1" ht="19.5" customHeight="1">
      <c r="A213" s="71" t="s">
        <v>139</v>
      </c>
      <c r="B213" s="76" t="s">
        <v>240</v>
      </c>
      <c r="C213" s="37">
        <f>Planilha!E213</f>
        <v>0</v>
      </c>
      <c r="D213" s="37">
        <f>Planilha!F213</f>
        <v>0</v>
      </c>
      <c r="E213" s="37">
        <f>(D213+C213)*Planilha!D213*(1+Planilha!H213)</f>
        <v>0</v>
      </c>
      <c r="F213" s="182"/>
      <c r="G213" s="182"/>
      <c r="H213" s="182"/>
      <c r="I213" s="182"/>
      <c r="J213" s="48">
        <f aca="true" t="shared" si="10" ref="J213:J218">H213+G213+F213+I213</f>
        <v>0</v>
      </c>
    </row>
    <row r="214" spans="1:10" s="17" customFormat="1" ht="19.5" customHeight="1">
      <c r="A214" s="71" t="s">
        <v>189</v>
      </c>
      <c r="B214" s="30" t="s">
        <v>241</v>
      </c>
      <c r="C214" s="37">
        <f>Planilha!E214</f>
        <v>0</v>
      </c>
      <c r="D214" s="37">
        <f>Planilha!F214</f>
        <v>0</v>
      </c>
      <c r="E214" s="37">
        <f>(D214+C214)*Planilha!D214*(1+Planilha!H214)</f>
        <v>0</v>
      </c>
      <c r="F214" s="182"/>
      <c r="G214" s="182"/>
      <c r="H214" s="182"/>
      <c r="I214" s="182"/>
      <c r="J214" s="48">
        <f t="shared" si="10"/>
        <v>0</v>
      </c>
    </row>
    <row r="215" spans="1:10" s="17" customFormat="1" ht="19.5" customHeight="1">
      <c r="A215" s="71" t="s">
        <v>190</v>
      </c>
      <c r="B215" s="76" t="s">
        <v>239</v>
      </c>
      <c r="C215" s="37">
        <f>Planilha!E215</f>
        <v>0</v>
      </c>
      <c r="D215" s="37">
        <f>Planilha!F215</f>
        <v>0</v>
      </c>
      <c r="E215" s="37">
        <f>(D215+C215)*Planilha!D215*(1+Planilha!H215)</f>
        <v>0</v>
      </c>
      <c r="F215" s="182"/>
      <c r="G215" s="182"/>
      <c r="H215" s="182"/>
      <c r="I215" s="182"/>
      <c r="J215" s="48">
        <f t="shared" si="10"/>
        <v>0</v>
      </c>
    </row>
    <row r="216" spans="1:10" s="17" customFormat="1" ht="19.5" customHeight="1">
      <c r="A216" s="71" t="s">
        <v>191</v>
      </c>
      <c r="B216" s="76" t="s">
        <v>144</v>
      </c>
      <c r="C216" s="37">
        <f>Planilha!E216</f>
        <v>0</v>
      </c>
      <c r="D216" s="37">
        <f>Planilha!F216</f>
        <v>0</v>
      </c>
      <c r="E216" s="37">
        <f>(D216+C216)*Planilha!D216*(1+Planilha!H216)</f>
        <v>0</v>
      </c>
      <c r="F216" s="182"/>
      <c r="G216" s="182"/>
      <c r="H216" s="182"/>
      <c r="I216" s="182"/>
      <c r="J216" s="48">
        <f t="shared" si="10"/>
        <v>0</v>
      </c>
    </row>
    <row r="217" spans="1:10" s="17" customFormat="1" ht="19.5" customHeight="1">
      <c r="A217" s="71" t="s">
        <v>192</v>
      </c>
      <c r="B217" s="30" t="s">
        <v>194</v>
      </c>
      <c r="C217" s="37">
        <f>Planilha!E217</f>
        <v>0</v>
      </c>
      <c r="D217" s="37">
        <f>Planilha!F217</f>
        <v>0</v>
      </c>
      <c r="E217" s="37">
        <f>(D217+C217)*Planilha!D217*(1+Planilha!H217)</f>
        <v>0</v>
      </c>
      <c r="F217" s="182"/>
      <c r="G217" s="182"/>
      <c r="H217" s="182"/>
      <c r="I217" s="182"/>
      <c r="J217" s="48">
        <f t="shared" si="10"/>
        <v>0</v>
      </c>
    </row>
    <row r="218" spans="1:10" s="17" customFormat="1" ht="19.5" customHeight="1">
      <c r="A218" s="71" t="s">
        <v>193</v>
      </c>
      <c r="B218" s="76" t="s">
        <v>88</v>
      </c>
      <c r="C218" s="37">
        <f>Planilha!E218</f>
        <v>0</v>
      </c>
      <c r="D218" s="37">
        <f>Planilha!F218</f>
        <v>0</v>
      </c>
      <c r="E218" s="37">
        <f>(D218+C218)*Planilha!D218*(1+Planilha!H218)</f>
        <v>0</v>
      </c>
      <c r="F218" s="182"/>
      <c r="G218" s="182"/>
      <c r="H218" s="182"/>
      <c r="I218" s="182"/>
      <c r="J218" s="48">
        <f t="shared" si="10"/>
        <v>0</v>
      </c>
    </row>
    <row r="219" spans="1:10" s="17" customFormat="1" ht="19.5" customHeight="1">
      <c r="A219" s="70"/>
      <c r="B219" s="62" t="s">
        <v>10</v>
      </c>
      <c r="C219" s="42">
        <f>SUMPRODUCT(Planilha!D213:D218,Planilha!E213:E218,(1+Planilha!H213:H218))</f>
        <v>0</v>
      </c>
      <c r="D219" s="42">
        <f>SUMPRODUCT(Planilha!D212:D218,Planilha!F212:F218,(1+Planilha!H212:H218))</f>
        <v>0</v>
      </c>
      <c r="E219" s="42">
        <f>SUM(E213:E218)</f>
        <v>0</v>
      </c>
      <c r="F219" s="42">
        <f>SUMPRODUCT(F213:F218,E213:E218)</f>
        <v>0</v>
      </c>
      <c r="G219" s="42">
        <f>SUMPRODUCT(G213:G218,E213:E218)</f>
        <v>0</v>
      </c>
      <c r="H219" s="42">
        <f>SUMPRODUCT(H213:H218,E213:E218)</f>
        <v>0</v>
      </c>
      <c r="I219" s="42">
        <f>SUMPRODUCT(I213:I218,E213:E218)</f>
        <v>0</v>
      </c>
      <c r="J219" s="45">
        <f>H219+G219+F219+I219</f>
        <v>0</v>
      </c>
    </row>
    <row r="220" spans="1:10" s="17" customFormat="1" ht="19.5" customHeight="1">
      <c r="A220" s="70"/>
      <c r="B220" s="62"/>
      <c r="C220" s="42"/>
      <c r="D220" s="42"/>
      <c r="E220" s="42"/>
      <c r="F220" s="42"/>
      <c r="G220" s="42"/>
      <c r="H220" s="42"/>
      <c r="I220" s="42"/>
      <c r="J220" s="45"/>
    </row>
    <row r="221" spans="1:10" s="17" customFormat="1" ht="19.5" customHeight="1">
      <c r="A221" s="93" t="s">
        <v>140</v>
      </c>
      <c r="B221" s="88" t="s">
        <v>171</v>
      </c>
      <c r="C221" s="42"/>
      <c r="D221" s="42"/>
      <c r="E221" s="42"/>
      <c r="F221" s="42"/>
      <c r="G221" s="42"/>
      <c r="H221" s="42"/>
      <c r="I221" s="42"/>
      <c r="J221" s="45"/>
    </row>
    <row r="222" spans="1:10" s="17" customFormat="1" ht="19.5" customHeight="1">
      <c r="A222" s="71" t="s">
        <v>141</v>
      </c>
      <c r="B222" s="115" t="s">
        <v>245</v>
      </c>
      <c r="C222" s="37">
        <f>Planilha!E222</f>
        <v>0</v>
      </c>
      <c r="D222" s="37">
        <f>Planilha!F222</f>
        <v>0</v>
      </c>
      <c r="E222" s="37">
        <f>(D222+C222)*Planilha!D222*(1+Planilha!H222)</f>
        <v>0</v>
      </c>
      <c r="F222" s="182"/>
      <c r="G222" s="182"/>
      <c r="H222" s="182"/>
      <c r="I222" s="182"/>
      <c r="J222" s="48">
        <f>H222+G222+F222+I222</f>
        <v>0</v>
      </c>
    </row>
    <row r="223" spans="1:10" s="17" customFormat="1" ht="19.5" customHeight="1">
      <c r="A223" s="71" t="s">
        <v>142</v>
      </c>
      <c r="B223" s="115" t="s">
        <v>246</v>
      </c>
      <c r="C223" s="37">
        <f>Planilha!E223</f>
        <v>0</v>
      </c>
      <c r="D223" s="37">
        <f>Planilha!F223</f>
        <v>0</v>
      </c>
      <c r="E223" s="37">
        <f>(D223+C223)*Planilha!D223*(1+Planilha!H223)</f>
        <v>0</v>
      </c>
      <c r="F223" s="182"/>
      <c r="G223" s="182"/>
      <c r="H223" s="182"/>
      <c r="I223" s="182"/>
      <c r="J223" s="48">
        <f>H223+G223+F223+I223</f>
        <v>0</v>
      </c>
    </row>
    <row r="224" spans="1:10" s="17" customFormat="1" ht="19.5" customHeight="1">
      <c r="A224" s="70"/>
      <c r="B224" s="62" t="s">
        <v>10</v>
      </c>
      <c r="C224" s="42">
        <f>SUMPRODUCT(Planilha!D222:D223,Planilha!E222:E223,(1+Planilha!H222:H223))</f>
        <v>0</v>
      </c>
      <c r="D224" s="42">
        <f>SUMPRODUCT(Planilha!D222:D223,Planilha!F222:F223,(1+Planilha!H222:H223))</f>
        <v>0</v>
      </c>
      <c r="E224" s="42">
        <f>SUM(E222:E223)</f>
        <v>0</v>
      </c>
      <c r="F224" s="42">
        <f>SUMPRODUCT(F222:F223,E222:E223)</f>
        <v>0</v>
      </c>
      <c r="G224" s="42">
        <f>SUMPRODUCT(G222:G223,E222:E223)</f>
        <v>0</v>
      </c>
      <c r="H224" s="42">
        <f>SUMPRODUCT(H222:H223,E222:E223)</f>
        <v>0</v>
      </c>
      <c r="I224" s="42">
        <f>SUMPRODUCT(I222:I223,E222:E223)</f>
        <v>0</v>
      </c>
      <c r="J224" s="45">
        <f>H224+G224+F224+I224</f>
        <v>0</v>
      </c>
    </row>
    <row r="225" spans="1:10" s="17" customFormat="1" ht="19.5" customHeight="1">
      <c r="A225" s="70"/>
      <c r="B225" s="62"/>
      <c r="C225" s="42"/>
      <c r="D225" s="42"/>
      <c r="E225" s="42"/>
      <c r="F225" s="42"/>
      <c r="G225" s="42"/>
      <c r="H225" s="42"/>
      <c r="I225" s="42"/>
      <c r="J225" s="45"/>
    </row>
    <row r="226" spans="1:10" s="17" customFormat="1" ht="19.5" customHeight="1">
      <c r="A226" s="93" t="s">
        <v>143</v>
      </c>
      <c r="B226" s="88" t="s">
        <v>27</v>
      </c>
      <c r="C226" s="42"/>
      <c r="D226" s="42"/>
      <c r="E226" s="42"/>
      <c r="F226" s="42"/>
      <c r="G226" s="42"/>
      <c r="H226" s="42"/>
      <c r="I226" s="42"/>
      <c r="J226" s="45"/>
    </row>
    <row r="227" spans="1:10" s="17" customFormat="1" ht="19.5" customHeight="1">
      <c r="A227" s="71" t="s">
        <v>148</v>
      </c>
      <c r="B227" s="76" t="s">
        <v>89</v>
      </c>
      <c r="C227" s="37">
        <f>Planilha!E227</f>
        <v>0</v>
      </c>
      <c r="D227" s="37">
        <f>Planilha!F227</f>
        <v>0</v>
      </c>
      <c r="E227" s="37">
        <f>(D227+C227)*Planilha!D227*(1+Planilha!H227)</f>
        <v>0</v>
      </c>
      <c r="F227" s="182"/>
      <c r="G227" s="182"/>
      <c r="H227" s="182"/>
      <c r="I227" s="182"/>
      <c r="J227" s="48">
        <f aca="true" t="shared" si="11" ref="J227:J235">H227+G227+F227+I227</f>
        <v>0</v>
      </c>
    </row>
    <row r="228" spans="1:10" s="17" customFormat="1" ht="19.5" customHeight="1">
      <c r="A228" s="71" t="s">
        <v>247</v>
      </c>
      <c r="B228" s="30" t="s">
        <v>195</v>
      </c>
      <c r="C228" s="37">
        <f>Planilha!E228</f>
        <v>0</v>
      </c>
      <c r="D228" s="37">
        <f>Planilha!F228</f>
        <v>0</v>
      </c>
      <c r="E228" s="37">
        <f>(D228+C228)*Planilha!D228*(1+Planilha!H228)</f>
        <v>0</v>
      </c>
      <c r="F228" s="182"/>
      <c r="G228" s="182"/>
      <c r="H228" s="182"/>
      <c r="I228" s="182"/>
      <c r="J228" s="48">
        <f t="shared" si="11"/>
        <v>0</v>
      </c>
    </row>
    <row r="229" spans="1:10" s="17" customFormat="1" ht="19.5" customHeight="1">
      <c r="A229" s="71" t="s">
        <v>401</v>
      </c>
      <c r="B229" s="115" t="s">
        <v>90</v>
      </c>
      <c r="C229" s="37">
        <f>Planilha!E229</f>
        <v>0</v>
      </c>
      <c r="D229" s="37">
        <f>Planilha!F229</f>
        <v>0</v>
      </c>
      <c r="E229" s="37">
        <f>(D229+C229)*Planilha!D229*(1+Planilha!H229)</f>
        <v>0</v>
      </c>
      <c r="F229" s="182"/>
      <c r="G229" s="182"/>
      <c r="H229" s="182"/>
      <c r="I229" s="182"/>
      <c r="J229" s="48">
        <f t="shared" si="11"/>
        <v>0</v>
      </c>
    </row>
    <row r="230" spans="1:10" s="17" customFormat="1" ht="19.5" customHeight="1">
      <c r="A230" s="71" t="s">
        <v>402</v>
      </c>
      <c r="B230" s="30" t="s">
        <v>242</v>
      </c>
      <c r="C230" s="37">
        <f>Planilha!E230</f>
        <v>0</v>
      </c>
      <c r="D230" s="37">
        <f>Planilha!F230</f>
        <v>0</v>
      </c>
      <c r="E230" s="37">
        <f>(D230+C230)*Planilha!D230*(1+Planilha!H230)</f>
        <v>0</v>
      </c>
      <c r="F230" s="182"/>
      <c r="G230" s="182"/>
      <c r="H230" s="182"/>
      <c r="I230" s="182"/>
      <c r="J230" s="48">
        <f t="shared" si="11"/>
        <v>0</v>
      </c>
    </row>
    <row r="231" spans="1:10" s="17" customFormat="1" ht="19.5" customHeight="1">
      <c r="A231" s="71" t="s">
        <v>403</v>
      </c>
      <c r="B231" s="110" t="s">
        <v>248</v>
      </c>
      <c r="C231" s="37">
        <f>Planilha!E231</f>
        <v>0</v>
      </c>
      <c r="D231" s="37">
        <f>Planilha!F231</f>
        <v>0</v>
      </c>
      <c r="E231" s="37">
        <f>(D231+C231)*Planilha!D231*(1+Planilha!H231)</f>
        <v>0</v>
      </c>
      <c r="F231" s="182"/>
      <c r="G231" s="182"/>
      <c r="H231" s="182"/>
      <c r="I231" s="182"/>
      <c r="J231" s="48">
        <f t="shared" si="11"/>
        <v>0</v>
      </c>
    </row>
    <row r="232" spans="1:10" s="17" customFormat="1" ht="19.5" customHeight="1">
      <c r="A232" s="71" t="s">
        <v>404</v>
      </c>
      <c r="B232" s="110" t="s">
        <v>249</v>
      </c>
      <c r="C232" s="37">
        <f>Planilha!E232</f>
        <v>0</v>
      </c>
      <c r="D232" s="37">
        <f>Planilha!F232</f>
        <v>0</v>
      </c>
      <c r="E232" s="37">
        <f>(D232+C232)*Planilha!D232*(1+Planilha!H232)</f>
        <v>0</v>
      </c>
      <c r="F232" s="182"/>
      <c r="G232" s="182"/>
      <c r="H232" s="182"/>
      <c r="I232" s="182"/>
      <c r="J232" s="48">
        <f t="shared" si="11"/>
        <v>0</v>
      </c>
    </row>
    <row r="233" spans="1:10" s="17" customFormat="1" ht="19.5" customHeight="1">
      <c r="A233" s="71" t="s">
        <v>405</v>
      </c>
      <c r="B233" s="110" t="s">
        <v>250</v>
      </c>
      <c r="C233" s="37">
        <f>Planilha!E233</f>
        <v>0</v>
      </c>
      <c r="D233" s="37">
        <f>Planilha!F233</f>
        <v>0</v>
      </c>
      <c r="E233" s="37">
        <f>(D233+C233)*Planilha!D233*(1+Planilha!H233)</f>
        <v>0</v>
      </c>
      <c r="F233" s="182"/>
      <c r="G233" s="182"/>
      <c r="H233" s="182"/>
      <c r="I233" s="182"/>
      <c r="J233" s="48">
        <f t="shared" si="11"/>
        <v>0</v>
      </c>
    </row>
    <row r="234" spans="1:10" s="17" customFormat="1" ht="19.5" customHeight="1">
      <c r="A234" s="71" t="s">
        <v>406</v>
      </c>
      <c r="B234" s="110" t="s">
        <v>251</v>
      </c>
      <c r="C234" s="37">
        <f>Planilha!E234</f>
        <v>0</v>
      </c>
      <c r="D234" s="37">
        <f>Planilha!F234</f>
        <v>0</v>
      </c>
      <c r="E234" s="37">
        <f>(D234+C234)*Planilha!D234*(1+Planilha!H234)</f>
        <v>0</v>
      </c>
      <c r="F234" s="182"/>
      <c r="G234" s="182"/>
      <c r="H234" s="182"/>
      <c r="I234" s="182"/>
      <c r="J234" s="48">
        <f t="shared" si="11"/>
        <v>0</v>
      </c>
    </row>
    <row r="235" spans="1:10" s="17" customFormat="1" ht="19.5" customHeight="1">
      <c r="A235" s="71" t="s">
        <v>407</v>
      </c>
      <c r="B235" s="76" t="s">
        <v>0</v>
      </c>
      <c r="C235" s="37">
        <f>Planilha!E235</f>
        <v>0</v>
      </c>
      <c r="D235" s="37">
        <f>Planilha!F235</f>
        <v>0</v>
      </c>
      <c r="E235" s="37">
        <f>(D235+C235)*Planilha!D235*(1+Planilha!H235)</f>
        <v>0</v>
      </c>
      <c r="F235" s="182"/>
      <c r="G235" s="182"/>
      <c r="H235" s="182"/>
      <c r="I235" s="182"/>
      <c r="J235" s="48">
        <f t="shared" si="11"/>
        <v>0</v>
      </c>
    </row>
    <row r="236" spans="1:10" s="17" customFormat="1" ht="19.5" customHeight="1">
      <c r="A236" s="70"/>
      <c r="B236" s="62" t="s">
        <v>10</v>
      </c>
      <c r="C236" s="42">
        <f>SUMPRODUCT(Planilha!D227:D235,Planilha!E227:E235,(1+Planilha!H227:H235))</f>
        <v>0</v>
      </c>
      <c r="D236" s="42">
        <f>SUMPRODUCT(Planilha!D227:D235,Planilha!F227:F235,(1+Planilha!H227:H235))</f>
        <v>0</v>
      </c>
      <c r="E236" s="42">
        <f>SUM(E227:E235)</f>
        <v>0</v>
      </c>
      <c r="F236" s="42">
        <f>SUMPRODUCT(F227:F235,E227:E235)</f>
        <v>0</v>
      </c>
      <c r="G236" s="42">
        <f>SUMPRODUCT(G227:G235,E227:E235)</f>
        <v>0</v>
      </c>
      <c r="H236" s="42">
        <f>SUMPRODUCT(H227:H235,E227:E235)</f>
        <v>0</v>
      </c>
      <c r="I236" s="42">
        <f>SUMPRODUCT(I227:I235,E227:E235)</f>
        <v>0</v>
      </c>
      <c r="J236" s="45">
        <f>H236+G236+F236+I236</f>
        <v>0</v>
      </c>
    </row>
    <row r="237" spans="1:10" s="18" customFormat="1" ht="19.5" customHeight="1" thickBot="1">
      <c r="A237" s="193"/>
      <c r="B237" s="194"/>
      <c r="C237" s="195"/>
      <c r="D237" s="195"/>
      <c r="E237" s="196"/>
      <c r="F237" s="197"/>
      <c r="G237" s="79"/>
      <c r="H237" s="82"/>
      <c r="I237" s="82"/>
      <c r="J237" s="49" t="s">
        <v>8</v>
      </c>
    </row>
    <row r="238" spans="1:10" s="17" customFormat="1" ht="19.5" customHeight="1" thickBot="1" thickTop="1">
      <c r="A238" s="184"/>
      <c r="B238" s="185" t="s">
        <v>28</v>
      </c>
      <c r="C238" s="186">
        <f>C236+C224+C219+C210+C200+C191+C185+C179+C166+C73+C53+C45+C40+C23+C15</f>
        <v>0</v>
      </c>
      <c r="D238" s="186">
        <f>D236+D224+D219+D210+D200+D191+D185+D179+D166+D73+D53+D45+D40+D23+D15</f>
        <v>0</v>
      </c>
      <c r="E238" s="186">
        <f>E236+E224+E219+E210+E200+E191+E185+E179+E166+E73+E53+E45+E40+E23+E15</f>
        <v>0</v>
      </c>
      <c r="F238" s="186">
        <f>F236+F224+F219+F210+F200+F191+F185+F179+F166+F73+F53+F45+F40+F23+F15</f>
        <v>0</v>
      </c>
      <c r="G238" s="186">
        <f>G236+G224+G219+G210+G200+G191+G185+G179+G166+G73+G53+G45+G40+G23+G15</f>
        <v>0</v>
      </c>
      <c r="H238" s="186">
        <f>H236+H224+H219+H210+H200+H191+H185+H179+H166+H73+H53+H45+H40+H23+H15</f>
        <v>0</v>
      </c>
      <c r="I238" s="186">
        <f>I236+I224+I219+I210+I200+I191+I185+I179+I166+I73+I53+I45+I40+I23+I15</f>
        <v>0</v>
      </c>
      <c r="J238" s="52">
        <f>H238+G238+F238+I238</f>
        <v>0</v>
      </c>
    </row>
    <row r="239" spans="1:10" s="46" customFormat="1" ht="19.5" customHeight="1" thickBot="1" thickTop="1">
      <c r="A239" s="83"/>
      <c r="C239" s="53" t="e">
        <f>C238/E238</f>
        <v>#DIV/0!</v>
      </c>
      <c r="D239" s="53" t="e">
        <f>D238/E238</f>
        <v>#DIV/0!</v>
      </c>
      <c r="E239" s="54" t="e">
        <f>C239+D239</f>
        <v>#DIV/0!</v>
      </c>
      <c r="F239" s="53" t="e">
        <f>F238/E238</f>
        <v>#DIV/0!</v>
      </c>
      <c r="G239" s="53" t="e">
        <f>G238/E238</f>
        <v>#DIV/0!</v>
      </c>
      <c r="H239" s="53" t="e">
        <f>H238/E238</f>
        <v>#DIV/0!</v>
      </c>
      <c r="I239" s="53" t="e">
        <f>I238/E238</f>
        <v>#DIV/0!</v>
      </c>
      <c r="J239" s="48" t="e">
        <f>H239+G239+F239+I239</f>
        <v>#DIV/0!</v>
      </c>
    </row>
    <row r="240" spans="1:10" s="18" customFormat="1" ht="19.5" customHeight="1" thickTop="1">
      <c r="A240" s="10"/>
      <c r="B240" s="24"/>
      <c r="C240" s="44"/>
      <c r="D240" s="44"/>
      <c r="E240" s="39"/>
      <c r="F240" s="55" t="s">
        <v>36</v>
      </c>
      <c r="G240" s="55" t="s">
        <v>37</v>
      </c>
      <c r="H240" s="55" t="s">
        <v>38</v>
      </c>
      <c r="I240" s="55" t="s">
        <v>145</v>
      </c>
      <c r="J240" s="56"/>
    </row>
    <row r="241" spans="1:10" s="18" customFormat="1" ht="19.5" customHeight="1">
      <c r="A241" s="166"/>
      <c r="B241" s="167"/>
      <c r="C241" s="168"/>
      <c r="D241" s="168"/>
      <c r="E241" s="169"/>
      <c r="F241" s="170"/>
      <c r="G241" s="170"/>
      <c r="H241" s="170"/>
      <c r="I241" s="170"/>
      <c r="J241" s="171"/>
    </row>
    <row r="242" spans="1:10" s="18" customFormat="1" ht="19.5" customHeight="1">
      <c r="A242" s="166"/>
      <c r="B242" s="167"/>
      <c r="C242" s="168"/>
      <c r="D242" s="172"/>
      <c r="E242" s="172"/>
      <c r="F242" s="172"/>
      <c r="G242" s="172"/>
      <c r="H242" s="170"/>
      <c r="I242" s="170"/>
      <c r="J242" s="171"/>
    </row>
    <row r="243" spans="1:10" s="18" customFormat="1" ht="19.5" customHeight="1">
      <c r="A243" s="166"/>
      <c r="B243" s="183" t="s">
        <v>411</v>
      </c>
      <c r="C243" s="168"/>
      <c r="D243" s="168"/>
      <c r="E243" s="169"/>
      <c r="F243" s="170"/>
      <c r="G243" s="170"/>
      <c r="H243" s="170"/>
      <c r="I243" s="170"/>
      <c r="J243" s="171"/>
    </row>
    <row r="244" spans="1:10" s="18" customFormat="1" ht="19.5" customHeight="1">
      <c r="A244" s="166"/>
      <c r="B244" s="173"/>
      <c r="C244" s="172"/>
      <c r="D244" s="174"/>
      <c r="E244" s="174"/>
      <c r="F244" s="174"/>
      <c r="G244" s="175"/>
      <c r="H244" s="175"/>
      <c r="I244" s="175"/>
      <c r="J244" s="176"/>
    </row>
    <row r="245" spans="1:10" s="18" customFormat="1" ht="19.5" customHeight="1">
      <c r="A245" s="166"/>
      <c r="B245" s="173"/>
      <c r="C245" s="177"/>
      <c r="D245" s="177"/>
      <c r="E245" s="177"/>
      <c r="F245" s="178"/>
      <c r="G245" s="179"/>
      <c r="H245" s="179"/>
      <c r="I245" s="179"/>
      <c r="J245" s="176"/>
    </row>
    <row r="246" spans="1:9" ht="15.75">
      <c r="A246" s="10"/>
      <c r="B246" s="2"/>
      <c r="C246" s="21"/>
      <c r="D246" s="21"/>
      <c r="E246" s="36"/>
      <c r="H246" s="51"/>
      <c r="I246" s="51"/>
    </row>
    <row r="247" spans="1:9" ht="15.75">
      <c r="A247" s="10"/>
      <c r="B247" s="2"/>
      <c r="C247" s="21"/>
      <c r="D247" s="21"/>
      <c r="E247" s="36"/>
      <c r="H247" s="51"/>
      <c r="I247" s="51"/>
    </row>
    <row r="248" spans="1:9" ht="15.75">
      <c r="A248" s="10"/>
      <c r="B248" s="2"/>
      <c r="C248" s="21"/>
      <c r="D248" s="21"/>
      <c r="E248" s="36"/>
      <c r="H248" s="51"/>
      <c r="I248" s="51"/>
    </row>
    <row r="249" spans="1:9" ht="15.75">
      <c r="A249" s="10"/>
      <c r="B249" s="2"/>
      <c r="C249" s="21"/>
      <c r="D249" s="21"/>
      <c r="E249" s="36"/>
      <c r="H249" s="51"/>
      <c r="I249" s="51"/>
    </row>
    <row r="250" spans="1:9" ht="15.75">
      <c r="A250" s="10"/>
      <c r="B250" s="2"/>
      <c r="C250" s="21"/>
      <c r="D250" s="21"/>
      <c r="E250" s="36"/>
      <c r="H250" s="51"/>
      <c r="I250" s="51"/>
    </row>
    <row r="251" spans="1:9" ht="15.75">
      <c r="A251" s="10"/>
      <c r="B251" s="2"/>
      <c r="C251" s="21"/>
      <c r="D251" s="21"/>
      <c r="E251" s="36"/>
      <c r="H251" s="51"/>
      <c r="I251" s="51"/>
    </row>
  </sheetData>
  <sheetProtection password="C919" sheet="1"/>
  <mergeCells count="8">
    <mergeCell ref="A7:J7"/>
    <mergeCell ref="A8:J8"/>
    <mergeCell ref="A9:J9"/>
    <mergeCell ref="A10:J10"/>
    <mergeCell ref="C244:F244"/>
    <mergeCell ref="F12:I12"/>
    <mergeCell ref="D242:G242"/>
    <mergeCell ref="A11:J11"/>
  </mergeCells>
  <printOptions horizontalCentered="1"/>
  <pageMargins left="0" right="0" top="0.1968503937007874" bottom="0" header="0.1968503937007874" footer="0"/>
  <pageSetup horizontalDpi="300" verticalDpi="300" orientation="landscape" paperSize="9" scale="69" r:id="rId1"/>
  <rowBreaks count="5" manualBreakCount="5">
    <brk id="46" max="10" man="1"/>
    <brk id="87" max="10" man="1"/>
    <brk id="128" max="10" man="1"/>
    <brk id="169" max="10" man="1"/>
    <brk id="2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EFOA</dc:creator>
  <cp:keywords/>
  <dc:description/>
  <cp:lastModifiedBy>engenhariap054772</cp:lastModifiedBy>
  <cp:lastPrinted>2012-08-29T17:24:19Z</cp:lastPrinted>
  <dcterms:created xsi:type="dcterms:W3CDTF">2002-12-27T10:14:11Z</dcterms:created>
  <dcterms:modified xsi:type="dcterms:W3CDTF">2012-08-29T17:25:37Z</dcterms:modified>
  <cp:category/>
  <cp:version/>
  <cp:contentType/>
  <cp:contentStatus/>
</cp:coreProperties>
</file>